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tabRatio="706" activeTab="0"/>
  </bookViews>
  <sheets>
    <sheet name="Приморский" sheetId="1" r:id="rId1"/>
  </sheets>
  <definedNames/>
  <calcPr fullCalcOnLoad="1"/>
</workbook>
</file>

<file path=xl/sharedStrings.xml><?xml version="1.0" encoding="utf-8"?>
<sst xmlns="http://schemas.openxmlformats.org/spreadsheetml/2006/main" count="778" uniqueCount="209">
  <si>
    <t>Приложение N 1</t>
  </si>
  <si>
    <t>наименование главного распорядителя (распорядителя) бюджетных средств; учреждения)</t>
  </si>
  <si>
    <t>(подпись)</t>
  </si>
  <si>
    <t>(расшифровка подписи)</t>
  </si>
  <si>
    <t>УТВЕРЖДАЮ</t>
  </si>
  <si>
    <t>КОДЫ</t>
  </si>
  <si>
    <t>Форма по ОКУД</t>
  </si>
  <si>
    <t>0501012</t>
  </si>
  <si>
    <t>Дата</t>
  </si>
  <si>
    <t>по ОКЕИ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</si>
  <si>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</si>
  <si>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</si>
  <si>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</si>
  <si>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</si>
  <si>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</si>
  <si>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 xml:space="preserve">от </t>
  </si>
  <si>
    <t>"</t>
  </si>
  <si>
    <t>20</t>
  </si>
  <si>
    <t>г.</t>
  </si>
  <si>
    <t>БЮДЖЕТНАЯ СМЕТА НА 20</t>
  </si>
  <si>
    <t>в валюте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</si>
  <si>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</si>
  <si>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</si>
  <si>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</si>
  <si>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</si>
  <si>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</si>
  <si>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</si>
  <si>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</si>
  <si>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</si>
  <si>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</si>
  <si>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Руководитель учреждения (уполномоченное лицо)</t>
  </si>
  <si>
    <t>(должность)</t>
  </si>
  <si>
    <t>Исполнитель</t>
  </si>
  <si>
    <t>(телефон)</t>
  </si>
  <si>
    <t>по ОКТМО</t>
  </si>
  <si>
    <t>И  20</t>
  </si>
  <si>
    <t>ФИНАНСОВЫЙ ГОД</t>
  </si>
  <si>
    <t>10</t>
  </si>
  <si>
    <t>раздел</t>
  </si>
  <si>
    <t>подраздел</t>
  </si>
  <si>
    <t>целевая статья</t>
  </si>
  <si>
    <t>вид расходов</t>
  </si>
  <si>
    <t>(рекомендуемый образец)</t>
  </si>
  <si>
    <t>(наименование должности лица, утверждающего смету;</t>
  </si>
  <si>
    <t>ФИНАНСОВЫЙ ГОД И ПЛАНОВЫЙ ПЕРИОД</t>
  </si>
  <si>
    <t>ГОДОВ*)</t>
  </si>
  <si>
    <t>г.**</t>
  </si>
  <si>
    <t>Глава по БК</t>
  </si>
  <si>
    <t xml:space="preserve">по Сводному реестру </t>
  </si>
  <si>
    <t xml:space="preserve">Раздел 1. Итоговые показатели бюджетной сметы </t>
  </si>
  <si>
    <t>в рублях
(рублевом
эквиваленте)</t>
  </si>
  <si>
    <t>(на второй год планового периода)</t>
  </si>
  <si>
    <t xml:space="preserve">Сумма </t>
  </si>
  <si>
    <t>Код аналитического показателя****</t>
  </si>
  <si>
    <t>(на текущий финансовый год)</t>
  </si>
  <si>
    <t>(на первый год планового периода)</t>
  </si>
  <si>
    <t>11</t>
  </si>
  <si>
    <t>12</t>
  </si>
  <si>
    <t>13</t>
  </si>
  <si>
    <t>14</t>
  </si>
  <si>
    <t>х</t>
  </si>
  <si>
    <t>Итого по коду БК</t>
  </si>
  <si>
    <t xml:space="preserve">Всего </t>
  </si>
  <si>
    <t>код валюты
по ОКВ</t>
  </si>
  <si>
    <t>Раздел 2. Лимиты бюджетных обязательств по расходам получателя бюджетных средств***</t>
  </si>
  <si>
    <t xml:space="preserve">Код 
строки </t>
  </si>
  <si>
    <t>Наименование 
показателя</t>
  </si>
  <si>
    <t>15</t>
  </si>
  <si>
    <t>16</t>
  </si>
  <si>
    <t>(фамилия, инициалы)</t>
  </si>
  <si>
    <t xml:space="preserve">к Общим требованиям к порядку составления, утверждения и ведения бюджетных смет казенных
учреждений, утвержденным приказом Министерства финансов Российской Федерации от 14.02.2018 N 26н </t>
  </si>
  <si>
    <t>Код по бюджетной классификации 
Российской Федерации</t>
  </si>
  <si>
    <t>(НА 20</t>
  </si>
  <si>
    <t>Единица измерения: руб</t>
  </si>
  <si>
    <t>Финансовое управление администрации Хасанского муниципального района</t>
  </si>
  <si>
    <t>бюджет Хасанского муниципального района</t>
  </si>
  <si>
    <t>07</t>
  </si>
  <si>
    <t>111</t>
  </si>
  <si>
    <t>119</t>
  </si>
  <si>
    <t>244</t>
  </si>
  <si>
    <t>112</t>
  </si>
  <si>
    <t>851</t>
  </si>
  <si>
    <t>853</t>
  </si>
  <si>
    <t>0140121310</t>
  </si>
  <si>
    <t>9999921000</t>
  </si>
  <si>
    <t>9999921001</t>
  </si>
  <si>
    <t>9999921002</t>
  </si>
  <si>
    <t>9999921004</t>
  </si>
  <si>
    <t>9999921310</t>
  </si>
  <si>
    <t>9999921320</t>
  </si>
  <si>
    <t>9999921330</t>
  </si>
  <si>
    <t>02</t>
  </si>
  <si>
    <t>0120193060</t>
  </si>
  <si>
    <t>0120221000</t>
  </si>
  <si>
    <t>0120221001</t>
  </si>
  <si>
    <t>0120221002</t>
  </si>
  <si>
    <t>0120221004</t>
  </si>
  <si>
    <t>0120221005</t>
  </si>
  <si>
    <t>0120221100</t>
  </si>
  <si>
    <t>9999921100</t>
  </si>
  <si>
    <t>9999993060</t>
  </si>
  <si>
    <t>19</t>
  </si>
  <si>
    <t>21</t>
  </si>
  <si>
    <t>0140221320</t>
  </si>
  <si>
    <t>0140321330</t>
  </si>
  <si>
    <t>18</t>
  </si>
  <si>
    <t>декабря</t>
  </si>
  <si>
    <t>0130221200</t>
  </si>
  <si>
    <t>0130293080</t>
  </si>
  <si>
    <t>9999921200</t>
  </si>
  <si>
    <t>9999993080</t>
  </si>
  <si>
    <t>Фонд оплаты труда учреждений</t>
  </si>
  <si>
    <t>Взносы по обязательному социальному страхованию на выплаты по оплате труда</t>
  </si>
  <si>
    <t>Итого по коду целевой статьи</t>
  </si>
  <si>
    <t>Иные выплаты персоналу учреждений, за исключением фонда оплаты труда</t>
  </si>
  <si>
    <t>Уплата налога на имущество организаций и земельного налога</t>
  </si>
  <si>
    <t>Уплата иных платежей</t>
  </si>
  <si>
    <t>Мероприятия по обеспечению требований пожарной безопасности</t>
  </si>
  <si>
    <t>Расходы на мероприятия по исполнению норм в области охраны труда</t>
  </si>
  <si>
    <t>Итого по коду БК (по коду подраздела)</t>
  </si>
  <si>
    <t>Уплата прочих налогов, сборов</t>
  </si>
  <si>
    <t>852</t>
  </si>
  <si>
    <t>34</t>
  </si>
  <si>
    <t>35</t>
  </si>
  <si>
    <t>Расходы на мероприятия проводимые за счет иных источников</t>
  </si>
  <si>
    <t>999991100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</si>
  <si>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</si>
  <si>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</si>
  <si>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</si>
  <si>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</si>
  <si>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</si>
  <si>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</si>
  <si>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</si>
  <si>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</si>
  <si>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</si>
  <si>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</si>
  <si>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</si>
  <si>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</si>
  <si>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</si>
  <si>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</si>
  <si>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</si>
  <si>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</si>
  <si>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</si>
  <si>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Начальник муниципального казенного учреждения</t>
  </si>
  <si>
    <t>"Управление образования Хасанского муниципального района"</t>
  </si>
  <si>
    <t>муниципальное казенное общеобразовательное учреждение «Средняя общеобразовательная школа пгт Приморский Хасанского муниципального района»</t>
  </si>
  <si>
    <t>Директор МКОУ СОШ пгт Приморский</t>
  </si>
  <si>
    <t>01</t>
  </si>
  <si>
    <t>03</t>
  </si>
  <si>
    <t>04</t>
  </si>
  <si>
    <t>05</t>
  </si>
  <si>
    <t>06</t>
  </si>
  <si>
    <t>08</t>
  </si>
  <si>
    <t>09</t>
  </si>
  <si>
    <t>17</t>
  </si>
  <si>
    <t>22</t>
  </si>
  <si>
    <t>23</t>
  </si>
  <si>
    <t>24</t>
  </si>
  <si>
    <t>25</t>
  </si>
  <si>
    <t>26</t>
  </si>
  <si>
    <t>27</t>
  </si>
  <si>
    <t>муниципальное казенное учреждение "Управление образования Хасанского муниципального района"</t>
  </si>
  <si>
    <t>0120153030</t>
  </si>
  <si>
    <t>0120292340</t>
  </si>
  <si>
    <t>01202S2340</t>
  </si>
  <si>
    <t>0120393150</t>
  </si>
  <si>
    <t>01203R3041</t>
  </si>
  <si>
    <t>99999S2340</t>
  </si>
  <si>
    <t>9999953030</t>
  </si>
  <si>
    <t>9999993150</t>
  </si>
  <si>
    <t>99999R2550</t>
  </si>
  <si>
    <t>99999R3041</t>
  </si>
  <si>
    <t>на 2022год</t>
  </si>
  <si>
    <t>на 20</t>
  </si>
  <si>
    <t>год</t>
  </si>
  <si>
    <t>831</t>
  </si>
  <si>
    <t>247</t>
  </si>
  <si>
    <t>243</t>
  </si>
  <si>
    <t>74</t>
  </si>
  <si>
    <t>0110193060</t>
  </si>
  <si>
    <t>75</t>
  </si>
  <si>
    <t>76</t>
  </si>
  <si>
    <t>78</t>
  </si>
  <si>
    <t>79</t>
  </si>
  <si>
    <t>главный экономист</t>
  </si>
  <si>
    <t>Т.А. Назаренко</t>
  </si>
  <si>
    <t>46-4-84</t>
  </si>
  <si>
    <t>Прочая закупка товаров, работ и услуг</t>
  </si>
  <si>
    <t>Закупка энергетических ресурсов</t>
  </si>
  <si>
    <t>Мероприятия направленные на материально-техническое обеспечение учреждений</t>
  </si>
  <si>
    <t>Расходы на материально-техническое обеспечение учреждений непосредственно связанных с присмотром и уходом за детьми</t>
  </si>
  <si>
    <t>Расходы на выполнение аварийно-восстановительных работ и осуществление капитального и текущего ремонта в общеобразовательных учреждениях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</si>
  <si>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</si>
  <si>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Приморского края за счет средств местного бюджета</t>
  </si>
  <si>
    <t>Расходы на обеспечение бесплатным питанием детей, обучающихся в муниципальных общеобразовательных организациях за счет средств краевого бюджета</t>
  </si>
  <si>
    <t>Расходы на обеспечение горячим питанием обучающихся, получающих начальное общее образование в муниципальных общеобразовательных организациях, софинансируемые за счет средств федерального бюджета</t>
  </si>
  <si>
    <t>Мероприятия по профилактике терроризма и экстремизма</t>
  </si>
  <si>
    <t>Прочая закупка товаров работ и услуг</t>
  </si>
  <si>
    <t xml:space="preserve">Расходы на выполнение аварийно-восстановительных работ и осуществление капитального и текущего ремонта </t>
  </si>
  <si>
    <t>Расходы на благоустройство зданий общеобразовательных организаций в целях соблюдения требований к воздушно-тепловому режиму, водоснабжению и канализации</t>
  </si>
  <si>
    <t>Организация отдыха, оздоровления и занятости обучающихся  муниципальных общеобразовательных учреждений в каникулярное время</t>
  </si>
  <si>
    <t>Расходы на организацию и обеспесение оздоровления и отдыха детей Приморского края (за исключением организации отдыха детей в каникулярное время) за счет субвенции из краевого бюджета</t>
  </si>
  <si>
    <t>Организация отдыха, оздоровления и занятости обучающихся муниципальных общеобразовательных учреждений в каникулярное время</t>
  </si>
  <si>
    <t>30</t>
  </si>
  <si>
    <t>на 2023</t>
  </si>
  <si>
    <t>на 2023год</t>
  </si>
  <si>
    <t>на 2024 год</t>
  </si>
  <si>
    <t>Е.А. Алексеева</t>
  </si>
  <si>
    <t>А.А. Сундуй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</si>
</sst>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&quot;р.&quot;"/>
    <numFmt numFmtId="179" formatCode="0.0"/>
  </numFmts>
  <fonts count="46">
    <font>
      <sz val="10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 vertical="center" wrapText="1"/>
    </xf>
    <xf numFmtId="49" fontId="5" fillId="32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0" borderId="11" xfId="0" applyNumberFormat="1" applyFont="1" applyBorder="1" applyAlignment="1">
      <alignment horizontal="center" vertical="center" shrinkToFit="1"/>
    </xf>
    <xf numFmtId="3" fontId="3" fillId="0" borderId="11" xfId="0" applyNumberFormat="1" applyFont="1" applyBorder="1" applyAlignment="1">
      <alignment horizontal="center" vertical="center" shrinkToFit="1"/>
    </xf>
    <xf numFmtId="4" fontId="3" fillId="0" borderId="11" xfId="0" applyNumberFormat="1" applyFont="1" applyBorder="1" applyAlignment="1">
      <alignment horizontal="center" vertical="center" shrinkToFit="1"/>
    </xf>
    <xf numFmtId="4" fontId="3" fillId="32" borderId="11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3" fontId="5" fillId="0" borderId="11" xfId="0" applyNumberFormat="1" applyFont="1" applyBorder="1" applyAlignment="1">
      <alignment horizontal="center" vertical="center" shrinkToFit="1"/>
    </xf>
    <xf numFmtId="4" fontId="5" fillId="0" borderId="11" xfId="0" applyNumberFormat="1" applyFont="1" applyBorder="1" applyAlignment="1">
      <alignment horizontal="center" vertical="center" shrinkToFit="1"/>
    </xf>
    <xf numFmtId="4" fontId="5" fillId="32" borderId="11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top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left" vertical="top" wrapText="1"/>
    </xf>
    <xf numFmtId="4" fontId="3" fillId="0" borderId="32" xfId="0" applyNumberFormat="1" applyFont="1" applyBorder="1" applyAlignment="1">
      <alignment horizontal="center" vertical="center" shrinkToFit="1"/>
    </xf>
    <xf numFmtId="4" fontId="3" fillId="0" borderId="33" xfId="0" applyNumberFormat="1" applyFont="1" applyBorder="1" applyAlignment="1">
      <alignment horizontal="center" vertical="center" shrinkToFit="1"/>
    </xf>
    <xf numFmtId="4" fontId="3" fillId="0" borderId="34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left" vertical="top" wrapText="1" shrinkToFit="1"/>
    </xf>
    <xf numFmtId="49" fontId="7" fillId="0" borderId="11" xfId="0" applyNumberFormat="1" applyFont="1" applyBorder="1" applyAlignment="1">
      <alignment horizontal="center" vertical="center" shrinkToFit="1"/>
    </xf>
    <xf numFmtId="4" fontId="5" fillId="0" borderId="34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left" vertical="top" wrapText="1" shrinkToFit="1"/>
    </xf>
    <xf numFmtId="49" fontId="2" fillId="0" borderId="11" xfId="0" applyNumberFormat="1" applyFont="1" applyBorder="1" applyAlignment="1">
      <alignment horizontal="center" shrinkToFit="1"/>
    </xf>
    <xf numFmtId="49" fontId="2" fillId="0" borderId="18" xfId="0" applyNumberFormat="1" applyFont="1" applyBorder="1" applyAlignment="1">
      <alignment horizontal="left" shrinkToFit="1"/>
    </xf>
    <xf numFmtId="49" fontId="2" fillId="0" borderId="19" xfId="0" applyNumberFormat="1" applyFont="1" applyBorder="1" applyAlignment="1">
      <alignment horizontal="left" shrinkToFit="1"/>
    </xf>
    <xf numFmtId="49" fontId="2" fillId="0" borderId="16" xfId="0" applyNumberFormat="1" applyFont="1" applyBorder="1" applyAlignment="1">
      <alignment horizontal="left" shrinkToFi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1" fontId="3" fillId="0" borderId="32" xfId="0" applyNumberFormat="1" applyFont="1" applyBorder="1" applyAlignment="1">
      <alignment horizontal="center" vertical="center" shrinkToFit="1"/>
    </xf>
    <xf numFmtId="1" fontId="3" fillId="0" borderId="20" xfId="0" applyNumberFormat="1" applyFont="1" applyBorder="1" applyAlignment="1">
      <alignment horizontal="center" vertical="center" shrinkToFit="1"/>
    </xf>
    <xf numFmtId="1" fontId="3" fillId="0" borderId="10" xfId="0" applyNumberFormat="1" applyFont="1" applyBorder="1" applyAlignment="1">
      <alignment horizontal="center" vertical="center" shrinkToFit="1"/>
    </xf>
    <xf numFmtId="1" fontId="3" fillId="0" borderId="21" xfId="0" applyNumberFormat="1" applyFont="1" applyBorder="1" applyAlignment="1">
      <alignment horizontal="center" vertical="center" shrinkToFit="1"/>
    </xf>
    <xf numFmtId="2" fontId="5" fillId="0" borderId="37" xfId="0" applyNumberFormat="1" applyFont="1" applyBorder="1" applyAlignment="1">
      <alignment horizontal="center" vertical="center" shrinkToFit="1"/>
    </xf>
    <xf numFmtId="2" fontId="5" fillId="0" borderId="17" xfId="0" applyNumberFormat="1" applyFont="1" applyBorder="1" applyAlignment="1">
      <alignment horizontal="center" vertical="center" shrinkToFit="1"/>
    </xf>
    <xf numFmtId="1" fontId="3" fillId="0" borderId="23" xfId="0" applyNumberFormat="1" applyFont="1" applyBorder="1" applyAlignment="1">
      <alignment horizontal="center" vertical="center" shrinkToFit="1"/>
    </xf>
    <xf numFmtId="1" fontId="3" fillId="0" borderId="24" xfId="0" applyNumberFormat="1" applyFont="1" applyBorder="1" applyAlignment="1">
      <alignment horizontal="center" vertical="center" shrinkToFit="1"/>
    </xf>
    <xf numFmtId="1" fontId="3" fillId="0" borderId="25" xfId="0" applyNumberFormat="1" applyFont="1" applyBorder="1" applyAlignment="1">
      <alignment horizontal="center" vertical="center" shrinkToFit="1"/>
    </xf>
    <xf numFmtId="1" fontId="3" fillId="0" borderId="38" xfId="0" applyNumberFormat="1" applyFont="1" applyBorder="1" applyAlignment="1">
      <alignment horizontal="center" vertical="center" shrinkToFit="1"/>
    </xf>
    <xf numFmtId="1" fontId="3" fillId="0" borderId="39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4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left"/>
    </xf>
    <xf numFmtId="49" fontId="3" fillId="0" borderId="47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 wrapText="1"/>
    </xf>
    <xf numFmtId="49" fontId="3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19" xfId="0" applyNumberFormat="1" applyFont="1" applyBorder="1" applyAlignment="1">
      <alignment horizontal="left"/>
    </xf>
    <xf numFmtId="49" fontId="3" fillId="0" borderId="4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left" vertical="center" shrinkToFit="1"/>
    </xf>
    <xf numFmtId="49" fontId="2" fillId="0" borderId="19" xfId="0" applyNumberFormat="1" applyFont="1" applyBorder="1" applyAlignment="1">
      <alignment horizontal="left" vertical="center" shrinkToFit="1"/>
    </xf>
    <xf numFmtId="49" fontId="2" fillId="0" borderId="16" xfId="0" applyNumberFormat="1" applyFont="1" applyBorder="1" applyAlignment="1">
      <alignment horizontal="left" vertical="center" shrinkToFit="1"/>
    </xf>
    <xf numFmtId="49" fontId="7" fillId="33" borderId="11" xfId="0" applyNumberFormat="1" applyFont="1" applyFill="1" applyBorder="1" applyAlignment="1">
      <alignment horizontal="left" vertical="top" wrapText="1" shrinkToFit="1"/>
    </xf>
    <xf numFmtId="49" fontId="7" fillId="33" borderId="11" xfId="0" applyNumberFormat="1" applyFont="1" applyFill="1" applyBorder="1" applyAlignment="1">
      <alignment horizontal="center" vertical="center" shrinkToFit="1"/>
    </xf>
    <xf numFmtId="49" fontId="5" fillId="33" borderId="11" xfId="0" applyNumberFormat="1" applyFont="1" applyFill="1" applyBorder="1" applyAlignment="1">
      <alignment horizontal="center" vertical="center" shrinkToFit="1"/>
    </xf>
    <xf numFmtId="4" fontId="5" fillId="33" borderId="11" xfId="0" applyNumberFormat="1" applyFont="1" applyFill="1" applyBorder="1" applyAlignment="1">
      <alignment horizontal="center" vertical="center" shrinkToFit="1"/>
    </xf>
    <xf numFmtId="4" fontId="5" fillId="33" borderId="34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top" wrapText="1"/>
    </xf>
    <xf numFmtId="179" fontId="5" fillId="0" borderId="17" xfId="0" applyNumberFormat="1" applyFont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27"/>
  <sheetViews>
    <sheetView tabSelected="1" zoomScalePageLayoutView="0" workbookViewId="0" topLeftCell="A97">
      <selection activeCell="U22" sqref="U22:BJ22"/>
    </sheetView>
  </sheetViews>
  <sheetFormatPr defaultColWidth="1.75390625" defaultRowHeight="12.75"/>
  <cols>
    <col min="1" max="11" width="1.75390625" style="2" customWidth="1"/>
    <col min="12" max="12" width="20.625" style="2" customWidth="1"/>
    <col min="13" max="16" width="1.75390625" style="2" customWidth="1"/>
    <col min="17" max="17" width="6.25390625" style="2" customWidth="1"/>
    <col min="18" max="20" width="1.75390625" style="2" customWidth="1"/>
    <col min="21" max="21" width="3.75390625" style="2" customWidth="1"/>
    <col min="22" max="26" width="1.75390625" style="2" customWidth="1"/>
    <col min="27" max="27" width="0.875" style="2" customWidth="1"/>
    <col min="28" max="28" width="1.75390625" style="2" hidden="1" customWidth="1"/>
    <col min="29" max="29" width="1.12109375" style="2" hidden="1" customWidth="1"/>
    <col min="30" max="30" width="1.75390625" style="2" hidden="1" customWidth="1"/>
    <col min="31" max="31" width="2.875" style="2" customWidth="1"/>
    <col min="32" max="32" width="8.75390625" style="2" customWidth="1"/>
    <col min="33" max="36" width="1.75390625" style="2" customWidth="1"/>
    <col min="37" max="37" width="1.37890625" style="2" customWidth="1"/>
    <col min="38" max="41" width="1.75390625" style="2" customWidth="1"/>
    <col min="42" max="42" width="0.37109375" style="2" customWidth="1"/>
    <col min="43" max="43" width="1.75390625" style="2" hidden="1" customWidth="1"/>
    <col min="44" max="44" width="3.00390625" style="2" customWidth="1"/>
    <col min="45" max="53" width="1.75390625" style="2" customWidth="1"/>
    <col min="54" max="54" width="4.75390625" style="2" customWidth="1"/>
    <col min="55" max="58" width="1.75390625" style="2" customWidth="1"/>
    <col min="59" max="59" width="0.37109375" style="2" customWidth="1"/>
    <col min="60" max="60" width="1.75390625" style="2" hidden="1" customWidth="1"/>
    <col min="61" max="61" width="5.75390625" style="2" customWidth="1"/>
    <col min="62" max="62" width="2.625" style="2" customWidth="1"/>
    <col min="63" max="64" width="1.75390625" style="2" hidden="1" customWidth="1"/>
    <col min="65" max="65" width="4.125" style="2" customWidth="1"/>
    <col min="66" max="70" width="1.75390625" style="2" customWidth="1"/>
    <col min="71" max="71" width="3.25390625" style="2" customWidth="1"/>
    <col min="72" max="81" width="1.75390625" style="2" customWidth="1"/>
    <col min="82" max="82" width="3.625" style="2" customWidth="1"/>
    <col min="83" max="83" width="5.125" style="2" customWidth="1"/>
    <col min="84" max="16384" width="1.75390625" style="2" customWidth="1"/>
  </cols>
  <sheetData>
    <row r="1" spans="1:82" s="1" customFormat="1" ht="10.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</row>
    <row r="2" spans="1:82" s="1" customFormat="1" ht="24.75" customHeight="1">
      <c r="A2" s="126" t="s">
        <v>70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</row>
    <row r="3" spans="1:82" s="1" customFormat="1" ht="8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</row>
    <row r="4" spans="1:82" ht="12" customHeight="1">
      <c r="A4" s="127" t="s">
        <v>42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</row>
    <row r="5" spans="1:82" s="1" customFormat="1" ht="9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</row>
    <row r="6" spans="1:82" ht="12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8" t="s">
        <v>4</v>
      </c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</row>
    <row r="7" spans="1:82" ht="12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09" t="s">
        <v>143</v>
      </c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</row>
    <row r="8" spans="1:82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24" t="s">
        <v>43</v>
      </c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</row>
    <row r="9" spans="1:82" ht="12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09" t="s">
        <v>144</v>
      </c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</row>
    <row r="10" spans="1:82" ht="12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24" t="s">
        <v>1</v>
      </c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</row>
    <row r="11" spans="1:79" ht="12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3"/>
      <c r="BI11" s="109" t="s">
        <v>207</v>
      </c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</row>
    <row r="12" spans="1:79" ht="12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9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24" t="s">
        <v>2</v>
      </c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5"/>
      <c r="BI12" s="124" t="s">
        <v>3</v>
      </c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</row>
    <row r="13" spans="1:82" ht="12" customHeight="1">
      <c r="A13" s="20"/>
      <c r="B13" s="18"/>
      <c r="C13" s="18"/>
      <c r="D13" s="12"/>
      <c r="E13" s="18"/>
      <c r="F13" s="18"/>
      <c r="G13" s="18"/>
      <c r="H13" s="18"/>
      <c r="I13" s="18"/>
      <c r="J13" s="18"/>
      <c r="K13" s="18"/>
      <c r="L13" s="18"/>
      <c r="M13" s="20"/>
      <c r="N13" s="20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6" t="s">
        <v>16</v>
      </c>
      <c r="AW13" s="111" t="s">
        <v>203</v>
      </c>
      <c r="AX13" s="111"/>
      <c r="AY13" s="2" t="s">
        <v>16</v>
      </c>
      <c r="AZ13" s="111" t="s">
        <v>106</v>
      </c>
      <c r="BA13" s="111"/>
      <c r="BB13" s="111"/>
      <c r="BC13" s="111"/>
      <c r="BD13" s="111"/>
      <c r="BE13" s="111"/>
      <c r="BF13" s="111"/>
      <c r="BG13" s="111"/>
      <c r="BH13" s="110" t="s">
        <v>17</v>
      </c>
      <c r="BI13" s="110"/>
      <c r="BJ13" s="123" t="s">
        <v>102</v>
      </c>
      <c r="BK13" s="123"/>
      <c r="BL13" s="104" t="s">
        <v>18</v>
      </c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</row>
    <row r="14" spans="1:82" ht="3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</row>
    <row r="15" spans="1:82" ht="12.75" customHeight="1" thickBot="1">
      <c r="A15" s="119" t="s">
        <v>19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20" t="s">
        <v>155</v>
      </c>
      <c r="AK15" s="120"/>
      <c r="AL15" s="118" t="s">
        <v>36</v>
      </c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5"/>
      <c r="BV15" s="132" t="s">
        <v>5</v>
      </c>
      <c r="BW15" s="133"/>
      <c r="BX15" s="133"/>
      <c r="BY15" s="133"/>
      <c r="BZ15" s="133"/>
      <c r="CA15" s="133"/>
      <c r="CB15" s="133"/>
      <c r="CC15" s="133"/>
      <c r="CD15" s="134"/>
    </row>
    <row r="16" spans="1:82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 t="s">
        <v>72</v>
      </c>
      <c r="R16" s="120" t="s">
        <v>155</v>
      </c>
      <c r="S16" s="120"/>
      <c r="T16" s="9" t="s">
        <v>44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R16" s="119" t="s">
        <v>17</v>
      </c>
      <c r="AS16" s="119"/>
      <c r="AT16" s="120" t="s">
        <v>156</v>
      </c>
      <c r="AU16" s="120"/>
      <c r="AV16" s="118" t="s">
        <v>35</v>
      </c>
      <c r="AW16" s="118"/>
      <c r="AX16" s="118"/>
      <c r="AY16" s="120" t="s">
        <v>157</v>
      </c>
      <c r="AZ16" s="120"/>
      <c r="BA16" s="9" t="s">
        <v>45</v>
      </c>
      <c r="BD16" s="9"/>
      <c r="BE16" s="9"/>
      <c r="BK16" s="110" t="s">
        <v>6</v>
      </c>
      <c r="BL16" s="110"/>
      <c r="BM16" s="110"/>
      <c r="BN16" s="110"/>
      <c r="BO16" s="110"/>
      <c r="BP16" s="110"/>
      <c r="BQ16" s="110"/>
      <c r="BR16" s="110"/>
      <c r="BS16" s="110"/>
      <c r="BT16" s="110"/>
      <c r="BU16" s="121"/>
      <c r="BV16" s="112" t="s">
        <v>7</v>
      </c>
      <c r="BW16" s="113"/>
      <c r="BX16" s="113"/>
      <c r="BY16" s="113"/>
      <c r="BZ16" s="113"/>
      <c r="CA16" s="113"/>
      <c r="CB16" s="113"/>
      <c r="CC16" s="113"/>
      <c r="CD16" s="114"/>
    </row>
    <row r="17" spans="1:82" ht="12.75" customHeight="1">
      <c r="A17" s="110" t="s">
        <v>15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6" t="s">
        <v>16</v>
      </c>
      <c r="AD17" s="111" t="s">
        <v>203</v>
      </c>
      <c r="AE17" s="111"/>
      <c r="AF17" s="128" t="s">
        <v>106</v>
      </c>
      <c r="AG17" s="128"/>
      <c r="AH17" s="128"/>
      <c r="AI17" s="128"/>
      <c r="AJ17" s="128"/>
      <c r="AK17" s="128"/>
      <c r="AL17" s="128"/>
      <c r="AM17" s="128"/>
      <c r="AN17" s="128"/>
      <c r="AO17" s="110" t="s">
        <v>17</v>
      </c>
      <c r="AP17" s="110"/>
      <c r="AQ17" s="123" t="s">
        <v>102</v>
      </c>
      <c r="AR17" s="123"/>
      <c r="AS17" s="104" t="s">
        <v>46</v>
      </c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10" t="s">
        <v>8</v>
      </c>
      <c r="BL17" s="110"/>
      <c r="BM17" s="110"/>
      <c r="BN17" s="110"/>
      <c r="BO17" s="110"/>
      <c r="BP17" s="110"/>
      <c r="BQ17" s="110"/>
      <c r="BR17" s="110"/>
      <c r="BS17" s="110"/>
      <c r="BT17" s="110"/>
      <c r="BU17" s="121"/>
      <c r="BV17" s="115"/>
      <c r="BW17" s="116"/>
      <c r="BX17" s="116"/>
      <c r="BY17" s="116"/>
      <c r="BZ17" s="116"/>
      <c r="CA17" s="116"/>
      <c r="CB17" s="116"/>
      <c r="CC17" s="116"/>
      <c r="CD17" s="117"/>
    </row>
    <row r="18" spans="1:82" ht="24.75" customHeight="1">
      <c r="A18" s="2" t="s">
        <v>11</v>
      </c>
      <c r="J18" s="12"/>
      <c r="K18" s="12"/>
      <c r="L18" s="12"/>
      <c r="M18" s="12"/>
      <c r="N18" s="12"/>
      <c r="O18" s="12"/>
      <c r="P18" s="12"/>
      <c r="Q18" s="18"/>
      <c r="R18" s="18"/>
      <c r="S18" s="18"/>
      <c r="T18" s="18"/>
      <c r="U18" s="109" t="s">
        <v>145</v>
      </c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10" t="s">
        <v>48</v>
      </c>
      <c r="BL18" s="110"/>
      <c r="BM18" s="110"/>
      <c r="BN18" s="110"/>
      <c r="BO18" s="110"/>
      <c r="BP18" s="110"/>
      <c r="BQ18" s="110"/>
      <c r="BR18" s="110"/>
      <c r="BS18" s="110"/>
      <c r="BT18" s="110"/>
      <c r="BU18" s="121"/>
      <c r="BV18" s="106"/>
      <c r="BW18" s="107"/>
      <c r="BX18" s="107"/>
      <c r="BY18" s="107"/>
      <c r="BZ18" s="107"/>
      <c r="CA18" s="107"/>
      <c r="CB18" s="107"/>
      <c r="CC18" s="107"/>
      <c r="CD18" s="108"/>
    </row>
    <row r="19" spans="1:82" ht="12.75" customHeight="1">
      <c r="A19" s="2" t="s">
        <v>12</v>
      </c>
      <c r="J19" s="12"/>
      <c r="K19" s="12"/>
      <c r="L19" s="12"/>
      <c r="M19" s="12"/>
      <c r="N19" s="12"/>
      <c r="O19" s="12"/>
      <c r="P19" s="12"/>
      <c r="Q19" s="12"/>
      <c r="R19" s="12"/>
      <c r="S19" s="18"/>
      <c r="T19" s="18"/>
      <c r="U19" s="111" t="s">
        <v>161</v>
      </c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0" t="s">
        <v>48</v>
      </c>
      <c r="BL19" s="110"/>
      <c r="BM19" s="110"/>
      <c r="BN19" s="110"/>
      <c r="BO19" s="110"/>
      <c r="BP19" s="110"/>
      <c r="BQ19" s="110"/>
      <c r="BR19" s="110"/>
      <c r="BS19" s="110"/>
      <c r="BT19" s="110"/>
      <c r="BU19" s="121"/>
      <c r="BV19" s="130"/>
      <c r="BW19" s="111"/>
      <c r="BX19" s="111"/>
      <c r="BY19" s="111"/>
      <c r="BZ19" s="111"/>
      <c r="CA19" s="111"/>
      <c r="CB19" s="111"/>
      <c r="CC19" s="111"/>
      <c r="CD19" s="131"/>
    </row>
    <row r="20" spans="1:82" ht="12.75" customHeight="1">
      <c r="A20" s="2" t="s">
        <v>13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9" t="s">
        <v>74</v>
      </c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10" t="s">
        <v>47</v>
      </c>
      <c r="BL20" s="110"/>
      <c r="BM20" s="110"/>
      <c r="BN20" s="110"/>
      <c r="BO20" s="110"/>
      <c r="BP20" s="110"/>
      <c r="BQ20" s="110"/>
      <c r="BR20" s="110"/>
      <c r="BS20" s="110"/>
      <c r="BT20" s="110"/>
      <c r="BU20" s="121"/>
      <c r="BV20" s="115"/>
      <c r="BW20" s="116"/>
      <c r="BX20" s="116"/>
      <c r="BY20" s="116"/>
      <c r="BZ20" s="116"/>
      <c r="CA20" s="116"/>
      <c r="CB20" s="116"/>
      <c r="CC20" s="116"/>
      <c r="CD20" s="117"/>
    </row>
    <row r="21" spans="1:82" ht="12.75" customHeight="1">
      <c r="A21" s="2" t="s">
        <v>14</v>
      </c>
      <c r="J21" s="12"/>
      <c r="K21" s="12"/>
      <c r="L21" s="12"/>
      <c r="M21" s="18"/>
      <c r="N21" s="18"/>
      <c r="O21" s="18"/>
      <c r="P21" s="18"/>
      <c r="Q21" s="18"/>
      <c r="R21" s="18"/>
      <c r="S21" s="18"/>
      <c r="T21" s="18"/>
      <c r="U21" s="116" t="s">
        <v>75</v>
      </c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0" t="s">
        <v>34</v>
      </c>
      <c r="BL21" s="110"/>
      <c r="BM21" s="110"/>
      <c r="BN21" s="110"/>
      <c r="BO21" s="110"/>
      <c r="BP21" s="110"/>
      <c r="BQ21" s="110"/>
      <c r="BR21" s="110"/>
      <c r="BS21" s="110"/>
      <c r="BT21" s="110"/>
      <c r="BU21" s="121"/>
      <c r="BV21" s="115"/>
      <c r="BW21" s="116"/>
      <c r="BX21" s="116"/>
      <c r="BY21" s="116"/>
      <c r="BZ21" s="116"/>
      <c r="CA21" s="116"/>
      <c r="CB21" s="116"/>
      <c r="CC21" s="116"/>
      <c r="CD21" s="117"/>
    </row>
    <row r="22" spans="1:82" ht="12.75" customHeight="1" thickBot="1">
      <c r="A22" s="2" t="s">
        <v>73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10" t="s">
        <v>9</v>
      </c>
      <c r="BL22" s="110"/>
      <c r="BM22" s="110"/>
      <c r="BN22" s="110"/>
      <c r="BO22" s="110"/>
      <c r="BP22" s="110"/>
      <c r="BQ22" s="110"/>
      <c r="BR22" s="110"/>
      <c r="BS22" s="110"/>
      <c r="BT22" s="110"/>
      <c r="BU22" s="121"/>
      <c r="BV22" s="135" t="s">
        <v>10</v>
      </c>
      <c r="BW22" s="133"/>
      <c r="BX22" s="133"/>
      <c r="BY22" s="133"/>
      <c r="BZ22" s="133"/>
      <c r="CA22" s="133"/>
      <c r="CB22" s="133"/>
      <c r="CC22" s="133"/>
      <c r="CD22" s="136"/>
    </row>
    <row r="23" spans="1:82" ht="29.25" customHeight="1">
      <c r="A23" s="41" t="s">
        <v>49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</row>
    <row r="24" spans="1:82" ht="12">
      <c r="A24" s="7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7"/>
      <c r="BH24" s="7"/>
      <c r="BI24" s="7"/>
      <c r="BJ24" s="7"/>
      <c r="BK24" s="7"/>
      <c r="BL24" s="7"/>
      <c r="BM24" s="7"/>
      <c r="BN24" s="11"/>
      <c r="BO24" s="11"/>
      <c r="BP24" s="11"/>
      <c r="BQ24" s="11"/>
      <c r="BR24" s="13"/>
      <c r="BS24" s="13"/>
      <c r="BT24" s="13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ht="12" customHeight="1">
      <c r="A25" s="99" t="s">
        <v>71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 t="s">
        <v>53</v>
      </c>
      <c r="X25" s="99"/>
      <c r="Y25" s="99"/>
      <c r="Z25" s="99"/>
      <c r="AA25" s="99"/>
      <c r="AB25" s="99"/>
      <c r="AC25" s="99"/>
      <c r="AD25" s="99"/>
      <c r="AE25" s="99"/>
      <c r="AF25" s="103" t="s">
        <v>52</v>
      </c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</row>
    <row r="26" spans="1:82" ht="12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100" t="s">
        <v>172</v>
      </c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2"/>
      <c r="AW26" s="100" t="s">
        <v>205</v>
      </c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2"/>
      <c r="BK26" s="24"/>
      <c r="BL26" s="24"/>
      <c r="BM26" s="24"/>
      <c r="BN26" s="100" t="s">
        <v>206</v>
      </c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2"/>
    </row>
    <row r="27" spans="1:82" ht="12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 t="s">
        <v>54</v>
      </c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 t="s">
        <v>55</v>
      </c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 t="s">
        <v>51</v>
      </c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</row>
    <row r="28" spans="1:82" ht="12" customHeight="1">
      <c r="A28" s="99" t="s">
        <v>38</v>
      </c>
      <c r="B28" s="99"/>
      <c r="C28" s="99"/>
      <c r="D28" s="99"/>
      <c r="E28" s="99"/>
      <c r="F28" s="99" t="s">
        <v>39</v>
      </c>
      <c r="G28" s="99"/>
      <c r="H28" s="99"/>
      <c r="I28" s="99"/>
      <c r="J28" s="99"/>
      <c r="K28" s="99" t="s">
        <v>40</v>
      </c>
      <c r="L28" s="99"/>
      <c r="M28" s="99"/>
      <c r="N28" s="99"/>
      <c r="O28" s="99"/>
      <c r="P28" s="99"/>
      <c r="Q28" s="99"/>
      <c r="R28" s="99" t="s">
        <v>41</v>
      </c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 t="s">
        <v>50</v>
      </c>
      <c r="AG28" s="99"/>
      <c r="AH28" s="99"/>
      <c r="AI28" s="99"/>
      <c r="AJ28" s="99"/>
      <c r="AK28" s="99"/>
      <c r="AL28" s="99" t="s">
        <v>20</v>
      </c>
      <c r="AM28" s="99"/>
      <c r="AN28" s="99"/>
      <c r="AO28" s="99"/>
      <c r="AP28" s="99"/>
      <c r="AQ28" s="99"/>
      <c r="AR28" s="99" t="s">
        <v>63</v>
      </c>
      <c r="AS28" s="99"/>
      <c r="AT28" s="99"/>
      <c r="AU28" s="99"/>
      <c r="AV28" s="99"/>
      <c r="AW28" s="99" t="s">
        <v>50</v>
      </c>
      <c r="AX28" s="99"/>
      <c r="AY28" s="99"/>
      <c r="AZ28" s="99"/>
      <c r="BA28" s="99"/>
      <c r="BB28" s="99"/>
      <c r="BC28" s="99" t="s">
        <v>20</v>
      </c>
      <c r="BD28" s="99"/>
      <c r="BE28" s="99"/>
      <c r="BF28" s="99"/>
      <c r="BG28" s="99"/>
      <c r="BH28" s="99"/>
      <c r="BI28" s="99" t="s">
        <v>63</v>
      </c>
      <c r="BJ28" s="99"/>
      <c r="BK28" s="99"/>
      <c r="BL28" s="99"/>
      <c r="BM28" s="99"/>
      <c r="BN28" s="99" t="s">
        <v>50</v>
      </c>
      <c r="BO28" s="99"/>
      <c r="BP28" s="99"/>
      <c r="BQ28" s="99"/>
      <c r="BR28" s="99"/>
      <c r="BS28" s="99"/>
      <c r="BT28" s="99" t="s">
        <v>20</v>
      </c>
      <c r="BU28" s="99"/>
      <c r="BV28" s="99"/>
      <c r="BW28" s="99"/>
      <c r="BX28" s="99"/>
      <c r="BY28" s="99"/>
      <c r="BZ28" s="99" t="s">
        <v>63</v>
      </c>
      <c r="CA28" s="99"/>
      <c r="CB28" s="99"/>
      <c r="CC28" s="99"/>
      <c r="CD28" s="99"/>
    </row>
    <row r="29" spans="1:82" ht="12" customHeight="1">
      <c r="A29" s="99" t="s">
        <v>21</v>
      </c>
      <c r="B29" s="99"/>
      <c r="C29" s="99"/>
      <c r="D29" s="99"/>
      <c r="E29" s="99"/>
      <c r="F29" s="99" t="s">
        <v>22</v>
      </c>
      <c r="G29" s="99"/>
      <c r="H29" s="99"/>
      <c r="I29" s="99"/>
      <c r="J29" s="99"/>
      <c r="K29" s="99" t="s">
        <v>23</v>
      </c>
      <c r="L29" s="99"/>
      <c r="M29" s="99"/>
      <c r="N29" s="99"/>
      <c r="O29" s="99"/>
      <c r="P29" s="99"/>
      <c r="Q29" s="99"/>
      <c r="R29" s="99" t="s">
        <v>24</v>
      </c>
      <c r="S29" s="99"/>
      <c r="T29" s="99"/>
      <c r="U29" s="99"/>
      <c r="V29" s="99"/>
      <c r="W29" s="99" t="s">
        <v>25</v>
      </c>
      <c r="X29" s="99"/>
      <c r="Y29" s="99"/>
      <c r="Z29" s="99"/>
      <c r="AA29" s="99"/>
      <c r="AB29" s="99"/>
      <c r="AC29" s="99"/>
      <c r="AD29" s="99"/>
      <c r="AE29" s="99"/>
      <c r="AF29" s="99" t="s">
        <v>26</v>
      </c>
      <c r="AG29" s="99"/>
      <c r="AH29" s="99"/>
      <c r="AI29" s="99"/>
      <c r="AJ29" s="99"/>
      <c r="AK29" s="99"/>
      <c r="AL29" s="99" t="s">
        <v>27</v>
      </c>
      <c r="AM29" s="99"/>
      <c r="AN29" s="99"/>
      <c r="AO29" s="99"/>
      <c r="AP29" s="99"/>
      <c r="AQ29" s="99"/>
      <c r="AR29" s="99" t="s">
        <v>28</v>
      </c>
      <c r="AS29" s="99"/>
      <c r="AT29" s="99"/>
      <c r="AU29" s="99"/>
      <c r="AV29" s="99"/>
      <c r="AW29" s="99" t="s">
        <v>29</v>
      </c>
      <c r="AX29" s="99"/>
      <c r="AY29" s="99"/>
      <c r="AZ29" s="99"/>
      <c r="BA29" s="99"/>
      <c r="BB29" s="99"/>
      <c r="BC29" s="99" t="s">
        <v>37</v>
      </c>
      <c r="BD29" s="99"/>
      <c r="BE29" s="99"/>
      <c r="BF29" s="99"/>
      <c r="BG29" s="99"/>
      <c r="BH29" s="99"/>
      <c r="BI29" s="99" t="s">
        <v>56</v>
      </c>
      <c r="BJ29" s="99"/>
      <c r="BK29" s="99"/>
      <c r="BL29" s="99"/>
      <c r="BM29" s="99"/>
      <c r="BN29" s="99" t="s">
        <v>57</v>
      </c>
      <c r="BO29" s="99"/>
      <c r="BP29" s="99"/>
      <c r="BQ29" s="99"/>
      <c r="BR29" s="99"/>
      <c r="BS29" s="99"/>
      <c r="BT29" s="99" t="s">
        <v>58</v>
      </c>
      <c r="BU29" s="99"/>
      <c r="BV29" s="99"/>
      <c r="BW29" s="99"/>
      <c r="BX29" s="99"/>
      <c r="BY29" s="99"/>
      <c r="BZ29" s="99" t="s">
        <v>59</v>
      </c>
      <c r="CA29" s="99"/>
      <c r="CB29" s="99"/>
      <c r="CC29" s="99"/>
      <c r="CD29" s="99"/>
    </row>
    <row r="30" spans="1:82" ht="12">
      <c r="A30" s="33" t="s">
        <v>76</v>
      </c>
      <c r="B30" s="33"/>
      <c r="C30" s="33"/>
      <c r="D30" s="33"/>
      <c r="E30" s="33"/>
      <c r="F30" s="33" t="s">
        <v>91</v>
      </c>
      <c r="G30" s="33"/>
      <c r="H30" s="33"/>
      <c r="I30" s="33"/>
      <c r="J30" s="33"/>
      <c r="K30" s="33" t="s">
        <v>162</v>
      </c>
      <c r="L30" s="33"/>
      <c r="M30" s="33"/>
      <c r="N30" s="33"/>
      <c r="O30" s="33"/>
      <c r="P30" s="33"/>
      <c r="Q30" s="33"/>
      <c r="R30" s="34">
        <v>111</v>
      </c>
      <c r="S30" s="34"/>
      <c r="T30" s="34"/>
      <c r="U30" s="34"/>
      <c r="V30" s="34"/>
      <c r="W30" s="35"/>
      <c r="X30" s="35"/>
      <c r="Y30" s="35"/>
      <c r="Z30" s="35"/>
      <c r="AA30" s="35"/>
      <c r="AB30" s="35"/>
      <c r="AC30" s="35"/>
      <c r="AD30" s="35"/>
      <c r="AE30" s="35"/>
      <c r="AF30" s="35">
        <v>990000</v>
      </c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6"/>
      <c r="BO30" s="36"/>
      <c r="BP30" s="36"/>
      <c r="BQ30" s="36"/>
      <c r="BR30" s="36"/>
      <c r="BS30" s="36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</row>
    <row r="31" spans="1:82" ht="12">
      <c r="A31" s="33" t="s">
        <v>76</v>
      </c>
      <c r="B31" s="33"/>
      <c r="C31" s="33"/>
      <c r="D31" s="33"/>
      <c r="E31" s="33"/>
      <c r="F31" s="33" t="s">
        <v>91</v>
      </c>
      <c r="G31" s="33"/>
      <c r="H31" s="33"/>
      <c r="I31" s="33"/>
      <c r="J31" s="33"/>
      <c r="K31" s="33" t="s">
        <v>162</v>
      </c>
      <c r="L31" s="33"/>
      <c r="M31" s="33"/>
      <c r="N31" s="33"/>
      <c r="O31" s="33"/>
      <c r="P31" s="33"/>
      <c r="Q31" s="33"/>
      <c r="R31" s="34">
        <v>119</v>
      </c>
      <c r="S31" s="34"/>
      <c r="T31" s="34"/>
      <c r="U31" s="34"/>
      <c r="V31" s="34"/>
      <c r="W31" s="35"/>
      <c r="X31" s="35"/>
      <c r="Y31" s="35"/>
      <c r="Z31" s="35"/>
      <c r="AA31" s="35"/>
      <c r="AB31" s="35"/>
      <c r="AC31" s="35"/>
      <c r="AD31" s="35"/>
      <c r="AE31" s="35"/>
      <c r="AF31" s="35">
        <v>298980</v>
      </c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6"/>
      <c r="BO31" s="36"/>
      <c r="BP31" s="36"/>
      <c r="BQ31" s="36"/>
      <c r="BR31" s="36"/>
      <c r="BS31" s="36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</row>
    <row r="32" spans="1:82" ht="1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 t="s">
        <v>162</v>
      </c>
      <c r="L32" s="37"/>
      <c r="M32" s="37"/>
      <c r="N32" s="37"/>
      <c r="O32" s="37"/>
      <c r="P32" s="37"/>
      <c r="Q32" s="37"/>
      <c r="R32" s="38"/>
      <c r="S32" s="38"/>
      <c r="T32" s="38"/>
      <c r="U32" s="38"/>
      <c r="V32" s="38"/>
      <c r="W32" s="39"/>
      <c r="X32" s="39"/>
      <c r="Y32" s="39"/>
      <c r="Z32" s="39"/>
      <c r="AA32" s="39"/>
      <c r="AB32" s="39"/>
      <c r="AC32" s="39"/>
      <c r="AD32" s="39"/>
      <c r="AE32" s="39"/>
      <c r="AF32" s="39">
        <f>AF30+AF31</f>
        <v>1288980</v>
      </c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>
        <f>SUM(AW30:BB31)</f>
        <v>0</v>
      </c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40"/>
      <c r="BO32" s="40"/>
      <c r="BP32" s="40"/>
      <c r="BQ32" s="40"/>
      <c r="BR32" s="40"/>
      <c r="BS32" s="40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</row>
    <row r="33" spans="1:82" ht="12">
      <c r="A33" s="33" t="s">
        <v>76</v>
      </c>
      <c r="B33" s="33"/>
      <c r="C33" s="33"/>
      <c r="D33" s="33"/>
      <c r="E33" s="33"/>
      <c r="F33" s="33" t="s">
        <v>91</v>
      </c>
      <c r="G33" s="33"/>
      <c r="H33" s="33"/>
      <c r="I33" s="33"/>
      <c r="J33" s="33"/>
      <c r="K33" s="33" t="s">
        <v>92</v>
      </c>
      <c r="L33" s="33"/>
      <c r="M33" s="33"/>
      <c r="N33" s="33"/>
      <c r="O33" s="33"/>
      <c r="P33" s="33"/>
      <c r="Q33" s="33"/>
      <c r="R33" s="34">
        <v>111</v>
      </c>
      <c r="S33" s="34"/>
      <c r="T33" s="34"/>
      <c r="U33" s="34"/>
      <c r="V33" s="34"/>
      <c r="W33" s="35"/>
      <c r="X33" s="35"/>
      <c r="Y33" s="35"/>
      <c r="Z33" s="35"/>
      <c r="AA33" s="35"/>
      <c r="AB33" s="35"/>
      <c r="AC33" s="35"/>
      <c r="AD33" s="35"/>
      <c r="AE33" s="35"/>
      <c r="AF33" s="35">
        <v>6328239</v>
      </c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6"/>
      <c r="BO33" s="36"/>
      <c r="BP33" s="36"/>
      <c r="BQ33" s="36"/>
      <c r="BR33" s="36"/>
      <c r="BS33" s="36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</row>
    <row r="34" spans="1:82" ht="12">
      <c r="A34" s="33" t="s">
        <v>76</v>
      </c>
      <c r="B34" s="33"/>
      <c r="C34" s="33"/>
      <c r="D34" s="33"/>
      <c r="E34" s="33"/>
      <c r="F34" s="33" t="s">
        <v>91</v>
      </c>
      <c r="G34" s="33"/>
      <c r="H34" s="33"/>
      <c r="I34" s="33"/>
      <c r="J34" s="33"/>
      <c r="K34" s="33" t="s">
        <v>92</v>
      </c>
      <c r="L34" s="33"/>
      <c r="M34" s="33"/>
      <c r="N34" s="33"/>
      <c r="O34" s="33"/>
      <c r="P34" s="33"/>
      <c r="Q34" s="33"/>
      <c r="R34" s="34">
        <v>119</v>
      </c>
      <c r="S34" s="34"/>
      <c r="T34" s="34"/>
      <c r="U34" s="34"/>
      <c r="V34" s="34"/>
      <c r="W34" s="35"/>
      <c r="X34" s="35"/>
      <c r="Y34" s="35"/>
      <c r="Z34" s="35"/>
      <c r="AA34" s="35"/>
      <c r="AB34" s="35"/>
      <c r="AC34" s="35"/>
      <c r="AD34" s="35"/>
      <c r="AE34" s="35"/>
      <c r="AF34" s="35">
        <v>1911128</v>
      </c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6"/>
      <c r="BO34" s="36"/>
      <c r="BP34" s="36"/>
      <c r="BQ34" s="36"/>
      <c r="BR34" s="36"/>
      <c r="BS34" s="36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</row>
    <row r="35" spans="1:82" ht="12">
      <c r="A35" s="33" t="s">
        <v>76</v>
      </c>
      <c r="B35" s="33"/>
      <c r="C35" s="33"/>
      <c r="D35" s="33"/>
      <c r="E35" s="33"/>
      <c r="F35" s="33" t="s">
        <v>91</v>
      </c>
      <c r="G35" s="33"/>
      <c r="H35" s="33"/>
      <c r="I35" s="33"/>
      <c r="J35" s="33"/>
      <c r="K35" s="33" t="s">
        <v>92</v>
      </c>
      <c r="L35" s="33"/>
      <c r="M35" s="33"/>
      <c r="N35" s="33"/>
      <c r="O35" s="33"/>
      <c r="P35" s="33"/>
      <c r="Q35" s="33"/>
      <c r="R35" s="34">
        <v>244</v>
      </c>
      <c r="S35" s="34"/>
      <c r="T35" s="34"/>
      <c r="U35" s="34"/>
      <c r="V35" s="34"/>
      <c r="W35" s="35"/>
      <c r="X35" s="35"/>
      <c r="Y35" s="35"/>
      <c r="Z35" s="35"/>
      <c r="AA35" s="35"/>
      <c r="AB35" s="35"/>
      <c r="AC35" s="35"/>
      <c r="AD35" s="35"/>
      <c r="AE35" s="35"/>
      <c r="AF35" s="35">
        <f>54875+635747</f>
        <v>690622</v>
      </c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6"/>
      <c r="BO35" s="36"/>
      <c r="BP35" s="36"/>
      <c r="BQ35" s="36"/>
      <c r="BR35" s="36"/>
      <c r="BS35" s="36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</row>
    <row r="36" spans="1:82" s="25" customFormat="1" ht="1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 t="s">
        <v>92</v>
      </c>
      <c r="L36" s="37"/>
      <c r="M36" s="37"/>
      <c r="N36" s="37"/>
      <c r="O36" s="37"/>
      <c r="P36" s="37"/>
      <c r="Q36" s="37"/>
      <c r="R36" s="38"/>
      <c r="S36" s="38"/>
      <c r="T36" s="38"/>
      <c r="U36" s="38"/>
      <c r="V36" s="38"/>
      <c r="W36" s="39"/>
      <c r="X36" s="39"/>
      <c r="Y36" s="39"/>
      <c r="Z36" s="39"/>
      <c r="AA36" s="39"/>
      <c r="AB36" s="39"/>
      <c r="AC36" s="39"/>
      <c r="AD36" s="39"/>
      <c r="AE36" s="39"/>
      <c r="AF36" s="39">
        <f>SUM(AF33:AK35)</f>
        <v>8929989</v>
      </c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>
        <f>SUM(AW33:AW35)</f>
        <v>0</v>
      </c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40"/>
      <c r="BO36" s="40"/>
      <c r="BP36" s="40"/>
      <c r="BQ36" s="40"/>
      <c r="BR36" s="40"/>
      <c r="BS36" s="40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</row>
    <row r="37" spans="1:82" ht="12">
      <c r="A37" s="33" t="s">
        <v>76</v>
      </c>
      <c r="B37" s="33"/>
      <c r="C37" s="33"/>
      <c r="D37" s="33"/>
      <c r="E37" s="33"/>
      <c r="F37" s="33" t="s">
        <v>91</v>
      </c>
      <c r="G37" s="33"/>
      <c r="H37" s="33"/>
      <c r="I37" s="33"/>
      <c r="J37" s="33"/>
      <c r="K37" s="33" t="s">
        <v>93</v>
      </c>
      <c r="L37" s="33"/>
      <c r="M37" s="33"/>
      <c r="N37" s="33"/>
      <c r="O37" s="33"/>
      <c r="P37" s="33"/>
      <c r="Q37" s="33"/>
      <c r="R37" s="34">
        <v>111</v>
      </c>
      <c r="S37" s="34"/>
      <c r="T37" s="34"/>
      <c r="U37" s="34"/>
      <c r="V37" s="34"/>
      <c r="W37" s="35"/>
      <c r="X37" s="35"/>
      <c r="Y37" s="35"/>
      <c r="Z37" s="35"/>
      <c r="AA37" s="35"/>
      <c r="AB37" s="35"/>
      <c r="AC37" s="35"/>
      <c r="AD37" s="35"/>
      <c r="AE37" s="35"/>
      <c r="AF37" s="35">
        <v>4300000</v>
      </c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6"/>
      <c r="BO37" s="36"/>
      <c r="BP37" s="36"/>
      <c r="BQ37" s="36"/>
      <c r="BR37" s="36"/>
      <c r="BS37" s="36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</row>
    <row r="38" spans="1:82" ht="12">
      <c r="A38" s="33" t="s">
        <v>76</v>
      </c>
      <c r="B38" s="33"/>
      <c r="C38" s="33"/>
      <c r="D38" s="33"/>
      <c r="E38" s="33"/>
      <c r="F38" s="33" t="s">
        <v>91</v>
      </c>
      <c r="G38" s="33"/>
      <c r="H38" s="33"/>
      <c r="I38" s="33"/>
      <c r="J38" s="33"/>
      <c r="K38" s="33" t="s">
        <v>93</v>
      </c>
      <c r="L38" s="33"/>
      <c r="M38" s="33"/>
      <c r="N38" s="33"/>
      <c r="O38" s="33"/>
      <c r="P38" s="33"/>
      <c r="Q38" s="33"/>
      <c r="R38" s="34">
        <v>112</v>
      </c>
      <c r="S38" s="34"/>
      <c r="T38" s="34"/>
      <c r="U38" s="34"/>
      <c r="V38" s="34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6"/>
      <c r="BO38" s="36"/>
      <c r="BP38" s="36"/>
      <c r="BQ38" s="36"/>
      <c r="BR38" s="36"/>
      <c r="BS38" s="36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</row>
    <row r="39" spans="1:82" ht="12">
      <c r="A39" s="33" t="s">
        <v>76</v>
      </c>
      <c r="B39" s="33"/>
      <c r="C39" s="33"/>
      <c r="D39" s="33"/>
      <c r="E39" s="33"/>
      <c r="F39" s="33" t="s">
        <v>91</v>
      </c>
      <c r="G39" s="33"/>
      <c r="H39" s="33"/>
      <c r="I39" s="33"/>
      <c r="J39" s="33"/>
      <c r="K39" s="33" t="s">
        <v>93</v>
      </c>
      <c r="L39" s="33"/>
      <c r="M39" s="33"/>
      <c r="N39" s="33"/>
      <c r="O39" s="33"/>
      <c r="P39" s="33"/>
      <c r="Q39" s="33"/>
      <c r="R39" s="34">
        <v>119</v>
      </c>
      <c r="S39" s="34"/>
      <c r="T39" s="34"/>
      <c r="U39" s="34"/>
      <c r="V39" s="34"/>
      <c r="W39" s="35"/>
      <c r="X39" s="35"/>
      <c r="Y39" s="35"/>
      <c r="Z39" s="35"/>
      <c r="AA39" s="35"/>
      <c r="AB39" s="35"/>
      <c r="AC39" s="35"/>
      <c r="AD39" s="35"/>
      <c r="AE39" s="35"/>
      <c r="AF39" s="35">
        <v>1298600</v>
      </c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6"/>
      <c r="BO39" s="36"/>
      <c r="BP39" s="36"/>
      <c r="BQ39" s="36"/>
      <c r="BR39" s="36"/>
      <c r="BS39" s="36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</row>
    <row r="40" spans="1:82" ht="12">
      <c r="A40" s="33" t="s">
        <v>76</v>
      </c>
      <c r="B40" s="33"/>
      <c r="C40" s="33"/>
      <c r="D40" s="33"/>
      <c r="E40" s="33"/>
      <c r="F40" s="33" t="s">
        <v>91</v>
      </c>
      <c r="G40" s="33"/>
      <c r="H40" s="33"/>
      <c r="I40" s="33"/>
      <c r="J40" s="33"/>
      <c r="K40" s="33" t="s">
        <v>93</v>
      </c>
      <c r="L40" s="33"/>
      <c r="M40" s="33"/>
      <c r="N40" s="33"/>
      <c r="O40" s="33"/>
      <c r="P40" s="33"/>
      <c r="Q40" s="33"/>
      <c r="R40" s="34">
        <v>244</v>
      </c>
      <c r="S40" s="34"/>
      <c r="T40" s="34"/>
      <c r="U40" s="34"/>
      <c r="V40" s="34"/>
      <c r="W40" s="35"/>
      <c r="X40" s="35"/>
      <c r="Y40" s="35"/>
      <c r="Z40" s="35"/>
      <c r="AA40" s="35"/>
      <c r="AB40" s="35"/>
      <c r="AC40" s="35"/>
      <c r="AD40" s="35"/>
      <c r="AE40" s="35"/>
      <c r="AF40" s="35">
        <f>23050+126808+21000</f>
        <v>170858</v>
      </c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6"/>
      <c r="BO40" s="36"/>
      <c r="BP40" s="36"/>
      <c r="BQ40" s="36"/>
      <c r="BR40" s="36"/>
      <c r="BS40" s="36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</row>
    <row r="41" spans="1:82" ht="12">
      <c r="A41" s="33" t="s">
        <v>76</v>
      </c>
      <c r="B41" s="33"/>
      <c r="C41" s="33"/>
      <c r="D41" s="33"/>
      <c r="E41" s="33"/>
      <c r="F41" s="33" t="s">
        <v>91</v>
      </c>
      <c r="G41" s="33"/>
      <c r="H41" s="33"/>
      <c r="I41" s="33"/>
      <c r="J41" s="33"/>
      <c r="K41" s="33" t="s">
        <v>93</v>
      </c>
      <c r="L41" s="33"/>
      <c r="M41" s="33"/>
      <c r="N41" s="33"/>
      <c r="O41" s="33"/>
      <c r="P41" s="33"/>
      <c r="Q41" s="33"/>
      <c r="R41" s="34">
        <v>831</v>
      </c>
      <c r="S41" s="34"/>
      <c r="T41" s="34"/>
      <c r="U41" s="34"/>
      <c r="V41" s="34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6"/>
      <c r="BO41" s="36"/>
      <c r="BP41" s="36"/>
      <c r="BQ41" s="36"/>
      <c r="BR41" s="36"/>
      <c r="BS41" s="36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</row>
    <row r="42" spans="1:82" ht="12">
      <c r="A42" s="33" t="s">
        <v>76</v>
      </c>
      <c r="B42" s="33"/>
      <c r="C42" s="33"/>
      <c r="D42" s="33"/>
      <c r="E42" s="33"/>
      <c r="F42" s="33" t="s">
        <v>91</v>
      </c>
      <c r="G42" s="33"/>
      <c r="H42" s="33"/>
      <c r="I42" s="33"/>
      <c r="J42" s="33"/>
      <c r="K42" s="33" t="s">
        <v>93</v>
      </c>
      <c r="L42" s="33"/>
      <c r="M42" s="33"/>
      <c r="N42" s="33"/>
      <c r="O42" s="33"/>
      <c r="P42" s="33"/>
      <c r="Q42" s="33"/>
      <c r="R42" s="34">
        <v>851</v>
      </c>
      <c r="S42" s="34"/>
      <c r="T42" s="34"/>
      <c r="U42" s="34"/>
      <c r="V42" s="34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6"/>
      <c r="BO42" s="36"/>
      <c r="BP42" s="36"/>
      <c r="BQ42" s="36"/>
      <c r="BR42" s="36"/>
      <c r="BS42" s="36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</row>
    <row r="43" spans="1:82" ht="12">
      <c r="A43" s="33" t="s">
        <v>76</v>
      </c>
      <c r="B43" s="33"/>
      <c r="C43" s="33"/>
      <c r="D43" s="33"/>
      <c r="E43" s="33"/>
      <c r="F43" s="33" t="s">
        <v>91</v>
      </c>
      <c r="G43" s="33"/>
      <c r="H43" s="33"/>
      <c r="I43" s="33"/>
      <c r="J43" s="33"/>
      <c r="K43" s="33" t="s">
        <v>93</v>
      </c>
      <c r="L43" s="33"/>
      <c r="M43" s="33"/>
      <c r="N43" s="33"/>
      <c r="O43" s="33"/>
      <c r="P43" s="33"/>
      <c r="Q43" s="33"/>
      <c r="R43" s="34">
        <v>852</v>
      </c>
      <c r="S43" s="34"/>
      <c r="T43" s="34"/>
      <c r="U43" s="34"/>
      <c r="V43" s="34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6"/>
      <c r="BO43" s="36"/>
      <c r="BP43" s="36"/>
      <c r="BQ43" s="36"/>
      <c r="BR43" s="36"/>
      <c r="BS43" s="36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</row>
    <row r="44" spans="1:82" ht="12">
      <c r="A44" s="33" t="s">
        <v>76</v>
      </c>
      <c r="B44" s="33"/>
      <c r="C44" s="33"/>
      <c r="D44" s="33"/>
      <c r="E44" s="33"/>
      <c r="F44" s="33" t="s">
        <v>91</v>
      </c>
      <c r="G44" s="33"/>
      <c r="H44" s="33"/>
      <c r="I44" s="33"/>
      <c r="J44" s="33"/>
      <c r="K44" s="33" t="s">
        <v>93</v>
      </c>
      <c r="L44" s="33"/>
      <c r="M44" s="33"/>
      <c r="N44" s="33"/>
      <c r="O44" s="33"/>
      <c r="P44" s="33"/>
      <c r="Q44" s="33"/>
      <c r="R44" s="34">
        <v>853</v>
      </c>
      <c r="S44" s="34"/>
      <c r="T44" s="34"/>
      <c r="U44" s="34"/>
      <c r="V44" s="34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6"/>
      <c r="AX44" s="36"/>
      <c r="AY44" s="36"/>
      <c r="AZ44" s="36"/>
      <c r="BA44" s="36"/>
      <c r="BB44" s="36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6"/>
      <c r="BO44" s="36"/>
      <c r="BP44" s="36"/>
      <c r="BQ44" s="36"/>
      <c r="BR44" s="36"/>
      <c r="BS44" s="36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</row>
    <row r="45" spans="1:82" s="25" customFormat="1" ht="1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 t="s">
        <v>93</v>
      </c>
      <c r="L45" s="37"/>
      <c r="M45" s="37"/>
      <c r="N45" s="37"/>
      <c r="O45" s="37"/>
      <c r="P45" s="37"/>
      <c r="Q45" s="37"/>
      <c r="R45" s="38"/>
      <c r="S45" s="38"/>
      <c r="T45" s="38"/>
      <c r="U45" s="38"/>
      <c r="V45" s="38"/>
      <c r="W45" s="39"/>
      <c r="X45" s="39"/>
      <c r="Y45" s="39"/>
      <c r="Z45" s="39"/>
      <c r="AA45" s="39"/>
      <c r="AB45" s="39"/>
      <c r="AC45" s="39"/>
      <c r="AD45" s="39"/>
      <c r="AE45" s="39"/>
      <c r="AF45" s="39">
        <f>SUM(AF37:AF44)</f>
        <v>5769458</v>
      </c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40">
        <f>SUM(AW37:AW44)</f>
        <v>0</v>
      </c>
      <c r="AX45" s="40"/>
      <c r="AY45" s="40"/>
      <c r="AZ45" s="40"/>
      <c r="BA45" s="40"/>
      <c r="BB45" s="40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40"/>
      <c r="BO45" s="40"/>
      <c r="BP45" s="40"/>
      <c r="BQ45" s="40"/>
      <c r="BR45" s="40"/>
      <c r="BS45" s="40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</row>
    <row r="46" spans="1:82" ht="12">
      <c r="A46" s="33" t="s">
        <v>76</v>
      </c>
      <c r="B46" s="33"/>
      <c r="C46" s="33"/>
      <c r="D46" s="33"/>
      <c r="E46" s="33"/>
      <c r="F46" s="33" t="s">
        <v>91</v>
      </c>
      <c r="G46" s="33"/>
      <c r="H46" s="33"/>
      <c r="I46" s="33"/>
      <c r="J46" s="33"/>
      <c r="K46" s="33" t="s">
        <v>94</v>
      </c>
      <c r="L46" s="33"/>
      <c r="M46" s="33"/>
      <c r="N46" s="33"/>
      <c r="O46" s="33"/>
      <c r="P46" s="33"/>
      <c r="Q46" s="33"/>
      <c r="R46" s="34">
        <v>244</v>
      </c>
      <c r="S46" s="34"/>
      <c r="T46" s="34"/>
      <c r="U46" s="34"/>
      <c r="V46" s="34"/>
      <c r="W46" s="35"/>
      <c r="X46" s="35"/>
      <c r="Y46" s="35"/>
      <c r="Z46" s="35"/>
      <c r="AA46" s="35"/>
      <c r="AB46" s="35"/>
      <c r="AC46" s="35"/>
      <c r="AD46" s="35"/>
      <c r="AE46" s="35"/>
      <c r="AF46" s="35">
        <v>54837</v>
      </c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6"/>
      <c r="AX46" s="36"/>
      <c r="AY46" s="36"/>
      <c r="AZ46" s="36"/>
      <c r="BA46" s="36"/>
      <c r="BB46" s="36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6"/>
      <c r="BO46" s="36"/>
      <c r="BP46" s="36"/>
      <c r="BQ46" s="36"/>
      <c r="BR46" s="36"/>
      <c r="BS46" s="36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</row>
    <row r="47" spans="1:82" ht="12">
      <c r="A47" s="33" t="s">
        <v>76</v>
      </c>
      <c r="B47" s="33"/>
      <c r="C47" s="33"/>
      <c r="D47" s="33"/>
      <c r="E47" s="33"/>
      <c r="F47" s="33" t="s">
        <v>91</v>
      </c>
      <c r="G47" s="33"/>
      <c r="H47" s="33"/>
      <c r="I47" s="33"/>
      <c r="J47" s="33"/>
      <c r="K47" s="33" t="s">
        <v>94</v>
      </c>
      <c r="L47" s="33"/>
      <c r="M47" s="33"/>
      <c r="N47" s="33"/>
      <c r="O47" s="33"/>
      <c r="P47" s="33"/>
      <c r="Q47" s="33"/>
      <c r="R47" s="34">
        <v>247</v>
      </c>
      <c r="S47" s="34"/>
      <c r="T47" s="34"/>
      <c r="U47" s="34"/>
      <c r="V47" s="34"/>
      <c r="W47" s="35"/>
      <c r="X47" s="35"/>
      <c r="Y47" s="35"/>
      <c r="Z47" s="35"/>
      <c r="AA47" s="35"/>
      <c r="AB47" s="35"/>
      <c r="AC47" s="35"/>
      <c r="AD47" s="35"/>
      <c r="AE47" s="35"/>
      <c r="AF47" s="35">
        <f>1903100+435360</f>
        <v>2338460</v>
      </c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6"/>
      <c r="AX47" s="36"/>
      <c r="AY47" s="36"/>
      <c r="AZ47" s="36"/>
      <c r="BA47" s="36"/>
      <c r="BB47" s="36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6"/>
      <c r="BO47" s="36"/>
      <c r="BP47" s="36"/>
      <c r="BQ47" s="36"/>
      <c r="BR47" s="36"/>
      <c r="BS47" s="36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</row>
    <row r="48" spans="1:82" s="25" customFormat="1" ht="1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 t="s">
        <v>94</v>
      </c>
      <c r="L48" s="37"/>
      <c r="M48" s="37"/>
      <c r="N48" s="37"/>
      <c r="O48" s="37"/>
      <c r="P48" s="37"/>
      <c r="Q48" s="37"/>
      <c r="R48" s="38"/>
      <c r="S48" s="38"/>
      <c r="T48" s="38"/>
      <c r="U48" s="38"/>
      <c r="V48" s="38"/>
      <c r="W48" s="39"/>
      <c r="X48" s="39"/>
      <c r="Y48" s="39"/>
      <c r="Z48" s="39"/>
      <c r="AA48" s="39"/>
      <c r="AB48" s="39"/>
      <c r="AC48" s="39"/>
      <c r="AD48" s="39"/>
      <c r="AE48" s="39"/>
      <c r="AF48" s="39">
        <f>SUM(AF46:AF47)</f>
        <v>2393297</v>
      </c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40">
        <f>SUM(AW46:AW47)</f>
        <v>0</v>
      </c>
      <c r="AX48" s="40"/>
      <c r="AY48" s="40"/>
      <c r="AZ48" s="40"/>
      <c r="BA48" s="40"/>
      <c r="BB48" s="40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40"/>
      <c r="BO48" s="40"/>
      <c r="BP48" s="40"/>
      <c r="BQ48" s="40"/>
      <c r="BR48" s="40"/>
      <c r="BS48" s="40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</row>
    <row r="49" spans="1:82" ht="12">
      <c r="A49" s="33" t="s">
        <v>76</v>
      </c>
      <c r="B49" s="33"/>
      <c r="C49" s="33"/>
      <c r="D49" s="33"/>
      <c r="E49" s="33"/>
      <c r="F49" s="33" t="s">
        <v>91</v>
      </c>
      <c r="G49" s="33"/>
      <c r="H49" s="33"/>
      <c r="I49" s="33"/>
      <c r="J49" s="33"/>
      <c r="K49" s="33" t="s">
        <v>95</v>
      </c>
      <c r="L49" s="33"/>
      <c r="M49" s="33"/>
      <c r="N49" s="33"/>
      <c r="O49" s="33"/>
      <c r="P49" s="33"/>
      <c r="Q49" s="33"/>
      <c r="R49" s="34">
        <v>244</v>
      </c>
      <c r="S49" s="34"/>
      <c r="T49" s="34"/>
      <c r="U49" s="34"/>
      <c r="V49" s="34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6"/>
      <c r="AX49" s="36"/>
      <c r="AY49" s="36"/>
      <c r="AZ49" s="36"/>
      <c r="BA49" s="36"/>
      <c r="BB49" s="36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6"/>
      <c r="BO49" s="36"/>
      <c r="BP49" s="36"/>
      <c r="BQ49" s="36"/>
      <c r="BR49" s="36"/>
      <c r="BS49" s="36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</row>
    <row r="50" spans="1:82" s="25" customFormat="1" ht="1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 t="s">
        <v>95</v>
      </c>
      <c r="L50" s="37"/>
      <c r="M50" s="37"/>
      <c r="N50" s="37"/>
      <c r="O50" s="37"/>
      <c r="P50" s="37"/>
      <c r="Q50" s="37"/>
      <c r="R50" s="38"/>
      <c r="S50" s="38"/>
      <c r="T50" s="38"/>
      <c r="U50" s="38"/>
      <c r="V50" s="38"/>
      <c r="W50" s="39"/>
      <c r="X50" s="39"/>
      <c r="Y50" s="39"/>
      <c r="Z50" s="39"/>
      <c r="AA50" s="39"/>
      <c r="AB50" s="39"/>
      <c r="AC50" s="39"/>
      <c r="AD50" s="39"/>
      <c r="AE50" s="39"/>
      <c r="AF50" s="39">
        <f>SUM(AF49:AF49)</f>
        <v>0</v>
      </c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40">
        <f>SUM(AW49:AW49)</f>
        <v>0</v>
      </c>
      <c r="AX50" s="40"/>
      <c r="AY50" s="40"/>
      <c r="AZ50" s="40"/>
      <c r="BA50" s="40"/>
      <c r="BB50" s="40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40"/>
      <c r="BO50" s="40"/>
      <c r="BP50" s="40"/>
      <c r="BQ50" s="40"/>
      <c r="BR50" s="40"/>
      <c r="BS50" s="40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</row>
    <row r="51" spans="1:82" ht="12">
      <c r="A51" s="33" t="s">
        <v>76</v>
      </c>
      <c r="B51" s="33"/>
      <c r="C51" s="33"/>
      <c r="D51" s="33"/>
      <c r="E51" s="33"/>
      <c r="F51" s="33" t="s">
        <v>91</v>
      </c>
      <c r="G51" s="33"/>
      <c r="H51" s="33"/>
      <c r="I51" s="33"/>
      <c r="J51" s="33"/>
      <c r="K51" s="33" t="s">
        <v>96</v>
      </c>
      <c r="L51" s="33"/>
      <c r="M51" s="33"/>
      <c r="N51" s="33"/>
      <c r="O51" s="33"/>
      <c r="P51" s="33"/>
      <c r="Q51" s="33"/>
      <c r="R51" s="34">
        <v>244</v>
      </c>
      <c r="S51" s="34"/>
      <c r="T51" s="34"/>
      <c r="U51" s="34"/>
      <c r="V51" s="34"/>
      <c r="W51" s="35"/>
      <c r="X51" s="35"/>
      <c r="Y51" s="35"/>
      <c r="Z51" s="35"/>
      <c r="AA51" s="35"/>
      <c r="AB51" s="35"/>
      <c r="AC51" s="35"/>
      <c r="AD51" s="35"/>
      <c r="AE51" s="35"/>
      <c r="AF51" s="35">
        <v>806000</v>
      </c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6"/>
      <c r="AX51" s="36"/>
      <c r="AY51" s="36"/>
      <c r="AZ51" s="36"/>
      <c r="BA51" s="36"/>
      <c r="BB51" s="36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6"/>
      <c r="BO51" s="36"/>
      <c r="BP51" s="36"/>
      <c r="BQ51" s="36"/>
      <c r="BR51" s="36"/>
      <c r="BS51" s="36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</row>
    <row r="52" spans="1:82" s="25" customFormat="1" ht="1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 t="s">
        <v>96</v>
      </c>
      <c r="L52" s="37"/>
      <c r="M52" s="37"/>
      <c r="N52" s="37"/>
      <c r="O52" s="37"/>
      <c r="P52" s="37"/>
      <c r="Q52" s="37"/>
      <c r="R52" s="38"/>
      <c r="S52" s="38"/>
      <c r="T52" s="38"/>
      <c r="U52" s="38"/>
      <c r="V52" s="38"/>
      <c r="W52" s="39"/>
      <c r="X52" s="39"/>
      <c r="Y52" s="39"/>
      <c r="Z52" s="39"/>
      <c r="AA52" s="39"/>
      <c r="AB52" s="39"/>
      <c r="AC52" s="39"/>
      <c r="AD52" s="39"/>
      <c r="AE52" s="39"/>
      <c r="AF52" s="39">
        <f>SUM(AF51)</f>
        <v>806000</v>
      </c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40">
        <f>SUM(AW51)</f>
        <v>0</v>
      </c>
      <c r="AX52" s="40"/>
      <c r="AY52" s="40"/>
      <c r="AZ52" s="40"/>
      <c r="BA52" s="40"/>
      <c r="BB52" s="40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40"/>
      <c r="BO52" s="40"/>
      <c r="BP52" s="40"/>
      <c r="BQ52" s="40"/>
      <c r="BR52" s="40"/>
      <c r="BS52" s="40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</row>
    <row r="53" spans="1:82" ht="12">
      <c r="A53" s="33" t="s">
        <v>76</v>
      </c>
      <c r="B53" s="33"/>
      <c r="C53" s="33"/>
      <c r="D53" s="33"/>
      <c r="E53" s="33"/>
      <c r="F53" s="33" t="s">
        <v>91</v>
      </c>
      <c r="G53" s="33"/>
      <c r="H53" s="33"/>
      <c r="I53" s="33"/>
      <c r="J53" s="33"/>
      <c r="K53" s="33" t="s">
        <v>97</v>
      </c>
      <c r="L53" s="33"/>
      <c r="M53" s="33"/>
      <c r="N53" s="33"/>
      <c r="O53" s="33"/>
      <c r="P53" s="33"/>
      <c r="Q53" s="33"/>
      <c r="R53" s="34">
        <v>244</v>
      </c>
      <c r="S53" s="34"/>
      <c r="T53" s="34"/>
      <c r="U53" s="34"/>
      <c r="V53" s="34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6"/>
      <c r="BO53" s="36"/>
      <c r="BP53" s="36"/>
      <c r="BQ53" s="36"/>
      <c r="BR53" s="36"/>
      <c r="BS53" s="36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</row>
    <row r="54" spans="1:82" ht="12">
      <c r="A54" s="33" t="s">
        <v>76</v>
      </c>
      <c r="B54" s="33"/>
      <c r="C54" s="33"/>
      <c r="D54" s="33"/>
      <c r="E54" s="33"/>
      <c r="F54" s="33" t="s">
        <v>91</v>
      </c>
      <c r="G54" s="33"/>
      <c r="H54" s="33"/>
      <c r="I54" s="33"/>
      <c r="J54" s="33"/>
      <c r="K54" s="33" t="s">
        <v>97</v>
      </c>
      <c r="L54" s="33"/>
      <c r="M54" s="33"/>
      <c r="N54" s="33"/>
      <c r="O54" s="33"/>
      <c r="P54" s="33"/>
      <c r="Q54" s="33"/>
      <c r="R54" s="34">
        <v>852</v>
      </c>
      <c r="S54" s="34"/>
      <c r="T54" s="34"/>
      <c r="U54" s="34"/>
      <c r="V54" s="34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6"/>
      <c r="BO54" s="36"/>
      <c r="BP54" s="36"/>
      <c r="BQ54" s="36"/>
      <c r="BR54" s="36"/>
      <c r="BS54" s="36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</row>
    <row r="55" spans="1:82" s="25" customFormat="1" ht="1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 t="s">
        <v>97</v>
      </c>
      <c r="L55" s="37"/>
      <c r="M55" s="37"/>
      <c r="N55" s="37"/>
      <c r="O55" s="37"/>
      <c r="P55" s="37"/>
      <c r="Q55" s="37"/>
      <c r="R55" s="38"/>
      <c r="S55" s="38"/>
      <c r="T55" s="38"/>
      <c r="U55" s="38"/>
      <c r="V55" s="38"/>
      <c r="W55" s="39"/>
      <c r="X55" s="39"/>
      <c r="Y55" s="39"/>
      <c r="Z55" s="39"/>
      <c r="AA55" s="39"/>
      <c r="AB55" s="39"/>
      <c r="AC55" s="39"/>
      <c r="AD55" s="39"/>
      <c r="AE55" s="39"/>
      <c r="AF55" s="39">
        <f>SUM(AF53:AF54)</f>
        <v>0</v>
      </c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>
        <f>SUM(AW53:AW54)</f>
        <v>0</v>
      </c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40"/>
      <c r="BO55" s="40"/>
      <c r="BP55" s="40"/>
      <c r="BQ55" s="40"/>
      <c r="BR55" s="40"/>
      <c r="BS55" s="40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</row>
    <row r="56" spans="1:82" ht="12">
      <c r="A56" s="33" t="s">
        <v>76</v>
      </c>
      <c r="B56" s="33"/>
      <c r="C56" s="33"/>
      <c r="D56" s="33"/>
      <c r="E56" s="33"/>
      <c r="F56" s="33" t="s">
        <v>91</v>
      </c>
      <c r="G56" s="33"/>
      <c r="H56" s="33"/>
      <c r="I56" s="33"/>
      <c r="J56" s="33"/>
      <c r="K56" s="33" t="s">
        <v>98</v>
      </c>
      <c r="L56" s="33"/>
      <c r="M56" s="33"/>
      <c r="N56" s="33"/>
      <c r="O56" s="33"/>
      <c r="P56" s="33"/>
      <c r="Q56" s="33"/>
      <c r="R56" s="34">
        <v>244</v>
      </c>
      <c r="S56" s="34"/>
      <c r="T56" s="34"/>
      <c r="U56" s="34"/>
      <c r="V56" s="34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6"/>
      <c r="BO56" s="36"/>
      <c r="BP56" s="36"/>
      <c r="BQ56" s="36"/>
      <c r="BR56" s="36"/>
      <c r="BS56" s="36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</row>
    <row r="57" spans="1:82" s="25" customFormat="1" ht="1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 t="s">
        <v>98</v>
      </c>
      <c r="L57" s="37"/>
      <c r="M57" s="37"/>
      <c r="N57" s="37"/>
      <c r="O57" s="37"/>
      <c r="P57" s="37"/>
      <c r="Q57" s="37"/>
      <c r="R57" s="38"/>
      <c r="S57" s="38"/>
      <c r="T57" s="38"/>
      <c r="U57" s="38"/>
      <c r="V57" s="38"/>
      <c r="W57" s="39"/>
      <c r="X57" s="39"/>
      <c r="Y57" s="39"/>
      <c r="Z57" s="39"/>
      <c r="AA57" s="39"/>
      <c r="AB57" s="39"/>
      <c r="AC57" s="39"/>
      <c r="AD57" s="39"/>
      <c r="AE57" s="39"/>
      <c r="AF57" s="39">
        <f>SUM(AF56)</f>
        <v>0</v>
      </c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>
        <f>SUM(AW56)</f>
        <v>0</v>
      </c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40"/>
      <c r="BO57" s="40"/>
      <c r="BP57" s="40"/>
      <c r="BQ57" s="40"/>
      <c r="BR57" s="40"/>
      <c r="BS57" s="40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</row>
    <row r="58" spans="1:82" s="25" customFormat="1" ht="12">
      <c r="A58" s="33" t="s">
        <v>76</v>
      </c>
      <c r="B58" s="33"/>
      <c r="C58" s="33"/>
      <c r="D58" s="33"/>
      <c r="E58" s="33"/>
      <c r="F58" s="33" t="s">
        <v>91</v>
      </c>
      <c r="G58" s="33"/>
      <c r="H58" s="33"/>
      <c r="I58" s="33"/>
      <c r="J58" s="33"/>
      <c r="K58" s="33" t="s">
        <v>163</v>
      </c>
      <c r="L58" s="33"/>
      <c r="M58" s="33"/>
      <c r="N58" s="33"/>
      <c r="O58" s="33"/>
      <c r="P58" s="33"/>
      <c r="Q58" s="33"/>
      <c r="R58" s="34">
        <v>243</v>
      </c>
      <c r="S58" s="34"/>
      <c r="T58" s="34"/>
      <c r="U58" s="34"/>
      <c r="V58" s="34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6"/>
      <c r="BO58" s="36"/>
      <c r="BP58" s="36"/>
      <c r="BQ58" s="36"/>
      <c r="BR58" s="36"/>
      <c r="BS58" s="36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</row>
    <row r="59" spans="1:82" s="25" customFormat="1" ht="12">
      <c r="A59" s="37" t="s">
        <v>76</v>
      </c>
      <c r="B59" s="37"/>
      <c r="C59" s="37"/>
      <c r="D59" s="37"/>
      <c r="E59" s="37"/>
      <c r="F59" s="37" t="s">
        <v>91</v>
      </c>
      <c r="G59" s="37"/>
      <c r="H59" s="37"/>
      <c r="I59" s="37"/>
      <c r="J59" s="37"/>
      <c r="K59" s="37" t="s">
        <v>163</v>
      </c>
      <c r="L59" s="37"/>
      <c r="M59" s="37"/>
      <c r="N59" s="37"/>
      <c r="O59" s="37"/>
      <c r="P59" s="37"/>
      <c r="Q59" s="37"/>
      <c r="R59" s="38">
        <v>243</v>
      </c>
      <c r="S59" s="38"/>
      <c r="T59" s="38"/>
      <c r="U59" s="38"/>
      <c r="V59" s="38"/>
      <c r="W59" s="39"/>
      <c r="X59" s="39"/>
      <c r="Y59" s="39"/>
      <c r="Z59" s="39"/>
      <c r="AA59" s="39"/>
      <c r="AB59" s="39"/>
      <c r="AC59" s="39"/>
      <c r="AD59" s="39"/>
      <c r="AE59" s="39"/>
      <c r="AF59" s="39">
        <f>SUM(AF58)</f>
        <v>0</v>
      </c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>
        <f>SUM(AW58)</f>
        <v>0</v>
      </c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40"/>
      <c r="BO59" s="40"/>
      <c r="BP59" s="40"/>
      <c r="BQ59" s="40"/>
      <c r="BR59" s="40"/>
      <c r="BS59" s="40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</row>
    <row r="60" spans="1:82" s="25" customFormat="1" ht="12">
      <c r="A60" s="33" t="s">
        <v>76</v>
      </c>
      <c r="B60" s="33"/>
      <c r="C60" s="33"/>
      <c r="D60" s="33"/>
      <c r="E60" s="33"/>
      <c r="F60" s="33" t="s">
        <v>91</v>
      </c>
      <c r="G60" s="33"/>
      <c r="H60" s="33"/>
      <c r="I60" s="33"/>
      <c r="J60" s="33"/>
      <c r="K60" s="33" t="s">
        <v>164</v>
      </c>
      <c r="L60" s="33"/>
      <c r="M60" s="33"/>
      <c r="N60" s="33"/>
      <c r="O60" s="33"/>
      <c r="P60" s="33"/>
      <c r="Q60" s="33"/>
      <c r="R60" s="34">
        <v>243</v>
      </c>
      <c r="S60" s="34"/>
      <c r="T60" s="34"/>
      <c r="U60" s="34"/>
      <c r="V60" s="34"/>
      <c r="W60" s="35"/>
      <c r="X60" s="35"/>
      <c r="Y60" s="35"/>
      <c r="Z60" s="35"/>
      <c r="AA60" s="35"/>
      <c r="AB60" s="35"/>
      <c r="AC60" s="35"/>
      <c r="AD60" s="35"/>
      <c r="AE60" s="35"/>
      <c r="AF60" s="35">
        <v>40058.75</v>
      </c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6"/>
      <c r="BO60" s="36"/>
      <c r="BP60" s="36"/>
      <c r="BQ60" s="36"/>
      <c r="BR60" s="36"/>
      <c r="BS60" s="36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</row>
    <row r="61" spans="1:82" s="25" customFormat="1" ht="12">
      <c r="A61" s="37" t="s">
        <v>76</v>
      </c>
      <c r="B61" s="37"/>
      <c r="C61" s="37"/>
      <c r="D61" s="37"/>
      <c r="E61" s="37"/>
      <c r="F61" s="37" t="s">
        <v>91</v>
      </c>
      <c r="G61" s="37"/>
      <c r="H61" s="37"/>
      <c r="I61" s="37"/>
      <c r="J61" s="37"/>
      <c r="K61" s="37" t="s">
        <v>164</v>
      </c>
      <c r="L61" s="37"/>
      <c r="M61" s="37"/>
      <c r="N61" s="37"/>
      <c r="O61" s="37"/>
      <c r="P61" s="37"/>
      <c r="Q61" s="37"/>
      <c r="R61" s="38">
        <v>244</v>
      </c>
      <c r="S61" s="38"/>
      <c r="T61" s="38"/>
      <c r="U61" s="38"/>
      <c r="V61" s="38"/>
      <c r="W61" s="39"/>
      <c r="X61" s="39"/>
      <c r="Y61" s="39"/>
      <c r="Z61" s="39"/>
      <c r="AA61" s="39"/>
      <c r="AB61" s="39"/>
      <c r="AC61" s="39"/>
      <c r="AD61" s="39"/>
      <c r="AE61" s="39"/>
      <c r="AF61" s="39">
        <f>SUM(AF60)</f>
        <v>40058.75</v>
      </c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>
        <f>SUM(AW60)</f>
        <v>0</v>
      </c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40"/>
      <c r="BO61" s="40"/>
      <c r="BP61" s="40"/>
      <c r="BQ61" s="40"/>
      <c r="BR61" s="40"/>
      <c r="BS61" s="40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</row>
    <row r="62" spans="1:82" ht="12">
      <c r="A62" s="33" t="s">
        <v>76</v>
      </c>
      <c r="B62" s="33"/>
      <c r="C62" s="33"/>
      <c r="D62" s="33"/>
      <c r="E62" s="33"/>
      <c r="F62" s="33" t="s">
        <v>91</v>
      </c>
      <c r="G62" s="33"/>
      <c r="H62" s="33"/>
      <c r="I62" s="33"/>
      <c r="J62" s="33"/>
      <c r="K62" s="33" t="s">
        <v>165</v>
      </c>
      <c r="L62" s="33"/>
      <c r="M62" s="33"/>
      <c r="N62" s="33"/>
      <c r="O62" s="33"/>
      <c r="P62" s="33"/>
      <c r="Q62" s="33"/>
      <c r="R62" s="34">
        <v>244</v>
      </c>
      <c r="S62" s="34"/>
      <c r="T62" s="34"/>
      <c r="U62" s="34"/>
      <c r="V62" s="34"/>
      <c r="W62" s="35"/>
      <c r="X62" s="35"/>
      <c r="Y62" s="35"/>
      <c r="Z62" s="35"/>
      <c r="AA62" s="35"/>
      <c r="AB62" s="35"/>
      <c r="AC62" s="35"/>
      <c r="AD62" s="35"/>
      <c r="AE62" s="35"/>
      <c r="AF62" s="35">
        <v>293500</v>
      </c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6"/>
      <c r="BO62" s="36"/>
      <c r="BP62" s="36"/>
      <c r="BQ62" s="36"/>
      <c r="BR62" s="36"/>
      <c r="BS62" s="36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</row>
    <row r="63" spans="1:82" s="25" customFormat="1" ht="1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 t="s">
        <v>165</v>
      </c>
      <c r="L63" s="37"/>
      <c r="M63" s="37"/>
      <c r="N63" s="37"/>
      <c r="O63" s="37"/>
      <c r="P63" s="37"/>
      <c r="Q63" s="37"/>
      <c r="R63" s="38"/>
      <c r="S63" s="38"/>
      <c r="T63" s="38"/>
      <c r="U63" s="38"/>
      <c r="V63" s="38"/>
      <c r="W63" s="39"/>
      <c r="X63" s="39"/>
      <c r="Y63" s="39"/>
      <c r="Z63" s="39"/>
      <c r="AA63" s="39"/>
      <c r="AB63" s="39"/>
      <c r="AC63" s="39"/>
      <c r="AD63" s="39"/>
      <c r="AE63" s="39"/>
      <c r="AF63" s="39">
        <f>SUM(AF62:AF62)</f>
        <v>293500</v>
      </c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>
        <f>SUM(AW62:AW62)</f>
        <v>0</v>
      </c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40"/>
      <c r="BO63" s="40"/>
      <c r="BP63" s="40"/>
      <c r="BQ63" s="40"/>
      <c r="BR63" s="40"/>
      <c r="BS63" s="40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</row>
    <row r="64" spans="1:82" s="25" customFormat="1" ht="12">
      <c r="A64" s="33" t="s">
        <v>76</v>
      </c>
      <c r="B64" s="33"/>
      <c r="C64" s="33"/>
      <c r="D64" s="33"/>
      <c r="E64" s="33"/>
      <c r="F64" s="33" t="s">
        <v>91</v>
      </c>
      <c r="G64" s="33"/>
      <c r="H64" s="33"/>
      <c r="I64" s="33"/>
      <c r="J64" s="33"/>
      <c r="K64" s="33" t="s">
        <v>166</v>
      </c>
      <c r="L64" s="33"/>
      <c r="M64" s="33"/>
      <c r="N64" s="33"/>
      <c r="O64" s="33"/>
      <c r="P64" s="33"/>
      <c r="Q64" s="33"/>
      <c r="R64" s="34">
        <v>244</v>
      </c>
      <c r="S64" s="34"/>
      <c r="T64" s="34"/>
      <c r="U64" s="34"/>
      <c r="V64" s="34"/>
      <c r="W64" s="35"/>
      <c r="X64" s="35"/>
      <c r="Y64" s="35"/>
      <c r="Z64" s="35"/>
      <c r="AA64" s="35"/>
      <c r="AB64" s="35"/>
      <c r="AC64" s="35"/>
      <c r="AD64" s="35"/>
      <c r="AE64" s="35"/>
      <c r="AF64" s="35">
        <v>691488</v>
      </c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6"/>
      <c r="BO64" s="36"/>
      <c r="BP64" s="36"/>
      <c r="BQ64" s="36"/>
      <c r="BR64" s="36"/>
      <c r="BS64" s="36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</row>
    <row r="65" spans="1:82" s="25" customFormat="1" ht="1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 t="s">
        <v>166</v>
      </c>
      <c r="L65" s="37"/>
      <c r="M65" s="37"/>
      <c r="N65" s="37"/>
      <c r="O65" s="37"/>
      <c r="P65" s="37"/>
      <c r="Q65" s="37"/>
      <c r="R65" s="38"/>
      <c r="S65" s="38"/>
      <c r="T65" s="38"/>
      <c r="U65" s="38"/>
      <c r="V65" s="38"/>
      <c r="W65" s="39"/>
      <c r="X65" s="39"/>
      <c r="Y65" s="39"/>
      <c r="Z65" s="39"/>
      <c r="AA65" s="39"/>
      <c r="AB65" s="39"/>
      <c r="AC65" s="39"/>
      <c r="AD65" s="39"/>
      <c r="AE65" s="39"/>
      <c r="AF65" s="39">
        <f>SUM(AF64:AF64)</f>
        <v>691488</v>
      </c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>
        <f>SUM(AW64:AW64)</f>
        <v>0</v>
      </c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40"/>
      <c r="BO65" s="40"/>
      <c r="BP65" s="40"/>
      <c r="BQ65" s="40"/>
      <c r="BR65" s="40"/>
      <c r="BS65" s="40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</row>
    <row r="66" spans="1:82" ht="12">
      <c r="A66" s="33" t="s">
        <v>76</v>
      </c>
      <c r="B66" s="33"/>
      <c r="C66" s="33"/>
      <c r="D66" s="33"/>
      <c r="E66" s="33"/>
      <c r="F66" s="33" t="s">
        <v>91</v>
      </c>
      <c r="G66" s="33"/>
      <c r="H66" s="33"/>
      <c r="I66" s="33"/>
      <c r="J66" s="33"/>
      <c r="K66" s="33" t="s">
        <v>83</v>
      </c>
      <c r="L66" s="33"/>
      <c r="M66" s="33"/>
      <c r="N66" s="33"/>
      <c r="O66" s="33"/>
      <c r="P66" s="33"/>
      <c r="Q66" s="33"/>
      <c r="R66" s="34">
        <v>244</v>
      </c>
      <c r="S66" s="34"/>
      <c r="T66" s="34"/>
      <c r="U66" s="34"/>
      <c r="V66" s="34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6"/>
      <c r="BO66" s="36"/>
      <c r="BP66" s="36"/>
      <c r="BQ66" s="36"/>
      <c r="BR66" s="36"/>
      <c r="BS66" s="36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</row>
    <row r="67" spans="1:82" s="25" customFormat="1" ht="1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 t="s">
        <v>83</v>
      </c>
      <c r="L67" s="37"/>
      <c r="M67" s="37"/>
      <c r="N67" s="37"/>
      <c r="O67" s="37"/>
      <c r="P67" s="37"/>
      <c r="Q67" s="37"/>
      <c r="R67" s="38"/>
      <c r="S67" s="38"/>
      <c r="T67" s="38"/>
      <c r="U67" s="38"/>
      <c r="V67" s="38"/>
      <c r="W67" s="39"/>
      <c r="X67" s="39"/>
      <c r="Y67" s="39"/>
      <c r="Z67" s="39"/>
      <c r="AA67" s="39"/>
      <c r="AB67" s="39"/>
      <c r="AC67" s="39"/>
      <c r="AD67" s="39"/>
      <c r="AE67" s="39"/>
      <c r="AF67" s="39">
        <f>SUM(AF66:AF66)</f>
        <v>0</v>
      </c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40">
        <f>SUM(AW66:AW66)</f>
        <v>0</v>
      </c>
      <c r="AX67" s="40"/>
      <c r="AY67" s="40"/>
      <c r="AZ67" s="40"/>
      <c r="BA67" s="40"/>
      <c r="BB67" s="40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40"/>
      <c r="BO67" s="40"/>
      <c r="BP67" s="40"/>
      <c r="BQ67" s="40"/>
      <c r="BR67" s="40"/>
      <c r="BS67" s="40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</row>
    <row r="68" spans="1:82" ht="12">
      <c r="A68" s="33" t="s">
        <v>76</v>
      </c>
      <c r="B68" s="33"/>
      <c r="C68" s="33"/>
      <c r="D68" s="33"/>
      <c r="E68" s="33"/>
      <c r="F68" s="33" t="s">
        <v>91</v>
      </c>
      <c r="G68" s="33"/>
      <c r="H68" s="33"/>
      <c r="I68" s="33"/>
      <c r="J68" s="33"/>
      <c r="K68" s="33" t="s">
        <v>103</v>
      </c>
      <c r="L68" s="33"/>
      <c r="M68" s="33"/>
      <c r="N68" s="33"/>
      <c r="O68" s="33"/>
      <c r="P68" s="33"/>
      <c r="Q68" s="33"/>
      <c r="R68" s="34">
        <v>244</v>
      </c>
      <c r="S68" s="34"/>
      <c r="T68" s="34"/>
      <c r="U68" s="34"/>
      <c r="V68" s="34"/>
      <c r="W68" s="35"/>
      <c r="X68" s="35"/>
      <c r="Y68" s="35"/>
      <c r="Z68" s="35"/>
      <c r="AA68" s="35"/>
      <c r="AB68" s="35"/>
      <c r="AC68" s="35"/>
      <c r="AD68" s="35"/>
      <c r="AE68" s="35"/>
      <c r="AF68" s="35">
        <v>63000</v>
      </c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6"/>
      <c r="AX68" s="36"/>
      <c r="AY68" s="36"/>
      <c r="AZ68" s="36"/>
      <c r="BA68" s="36"/>
      <c r="BB68" s="36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6"/>
      <c r="BO68" s="36"/>
      <c r="BP68" s="36"/>
      <c r="BQ68" s="36"/>
      <c r="BR68" s="36"/>
      <c r="BS68" s="36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</row>
    <row r="69" spans="1:82" s="25" customFormat="1" ht="1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 t="s">
        <v>103</v>
      </c>
      <c r="L69" s="37"/>
      <c r="M69" s="37"/>
      <c r="N69" s="37"/>
      <c r="O69" s="37"/>
      <c r="P69" s="37"/>
      <c r="Q69" s="37"/>
      <c r="R69" s="38"/>
      <c r="S69" s="38"/>
      <c r="T69" s="38"/>
      <c r="U69" s="38"/>
      <c r="V69" s="38"/>
      <c r="W69" s="39"/>
      <c r="X69" s="39"/>
      <c r="Y69" s="39"/>
      <c r="Z69" s="39"/>
      <c r="AA69" s="39"/>
      <c r="AB69" s="39"/>
      <c r="AC69" s="39"/>
      <c r="AD69" s="39"/>
      <c r="AE69" s="39"/>
      <c r="AF69" s="39">
        <f>SUM(AF68:AF68)</f>
        <v>63000</v>
      </c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40">
        <f>SUM(AW68:AW68)</f>
        <v>0</v>
      </c>
      <c r="AX69" s="40"/>
      <c r="AY69" s="40"/>
      <c r="AZ69" s="40"/>
      <c r="BA69" s="40"/>
      <c r="BB69" s="40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40"/>
      <c r="BO69" s="40"/>
      <c r="BP69" s="40"/>
      <c r="BQ69" s="40"/>
      <c r="BR69" s="40"/>
      <c r="BS69" s="40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</row>
    <row r="70" spans="1:82" ht="12">
      <c r="A70" s="33" t="s">
        <v>76</v>
      </c>
      <c r="B70" s="33"/>
      <c r="C70" s="33"/>
      <c r="D70" s="33"/>
      <c r="E70" s="33"/>
      <c r="F70" s="33" t="s">
        <v>91</v>
      </c>
      <c r="G70" s="33"/>
      <c r="H70" s="33"/>
      <c r="I70" s="33"/>
      <c r="J70" s="33"/>
      <c r="K70" s="33" t="s">
        <v>104</v>
      </c>
      <c r="L70" s="33"/>
      <c r="M70" s="33"/>
      <c r="N70" s="33"/>
      <c r="O70" s="33"/>
      <c r="P70" s="33"/>
      <c r="Q70" s="33"/>
      <c r="R70" s="34">
        <v>244</v>
      </c>
      <c r="S70" s="34"/>
      <c r="T70" s="34"/>
      <c r="U70" s="34"/>
      <c r="V70" s="34"/>
      <c r="W70" s="35"/>
      <c r="X70" s="35"/>
      <c r="Y70" s="35"/>
      <c r="Z70" s="35"/>
      <c r="AA70" s="35"/>
      <c r="AB70" s="35"/>
      <c r="AC70" s="35"/>
      <c r="AD70" s="35"/>
      <c r="AE70" s="35"/>
      <c r="AF70" s="35">
        <v>164440</v>
      </c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6"/>
      <c r="AX70" s="36"/>
      <c r="AY70" s="36"/>
      <c r="AZ70" s="36"/>
      <c r="BA70" s="36"/>
      <c r="BB70" s="36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6"/>
      <c r="BO70" s="36"/>
      <c r="BP70" s="36"/>
      <c r="BQ70" s="36"/>
      <c r="BR70" s="36"/>
      <c r="BS70" s="36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</row>
    <row r="71" spans="1:82" s="25" customFormat="1" ht="1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 t="s">
        <v>104</v>
      </c>
      <c r="L71" s="37"/>
      <c r="M71" s="37"/>
      <c r="N71" s="37"/>
      <c r="O71" s="37"/>
      <c r="P71" s="37"/>
      <c r="Q71" s="37"/>
      <c r="R71" s="38"/>
      <c r="S71" s="38"/>
      <c r="T71" s="38"/>
      <c r="U71" s="38"/>
      <c r="V71" s="38"/>
      <c r="W71" s="39"/>
      <c r="X71" s="39"/>
      <c r="Y71" s="39"/>
      <c r="Z71" s="39"/>
      <c r="AA71" s="39"/>
      <c r="AB71" s="39"/>
      <c r="AC71" s="39"/>
      <c r="AD71" s="39"/>
      <c r="AE71" s="39"/>
      <c r="AF71" s="39">
        <f>SUM(AF70:AF70)</f>
        <v>164440</v>
      </c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40">
        <f>SUM(AW70:AW70)</f>
        <v>0</v>
      </c>
      <c r="AX71" s="40"/>
      <c r="AY71" s="40"/>
      <c r="AZ71" s="40"/>
      <c r="BA71" s="40"/>
      <c r="BB71" s="40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40"/>
      <c r="BO71" s="40"/>
      <c r="BP71" s="40"/>
      <c r="BQ71" s="40"/>
      <c r="BR71" s="40"/>
      <c r="BS71" s="40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</row>
    <row r="72" spans="1:82" ht="12">
      <c r="A72" s="33" t="s">
        <v>76</v>
      </c>
      <c r="B72" s="33"/>
      <c r="C72" s="33"/>
      <c r="D72" s="33"/>
      <c r="E72" s="33"/>
      <c r="F72" s="33" t="s">
        <v>91</v>
      </c>
      <c r="G72" s="33"/>
      <c r="H72" s="33"/>
      <c r="I72" s="33"/>
      <c r="J72" s="33"/>
      <c r="K72" s="33" t="s">
        <v>84</v>
      </c>
      <c r="L72" s="33"/>
      <c r="M72" s="33"/>
      <c r="N72" s="33"/>
      <c r="O72" s="33"/>
      <c r="P72" s="33"/>
      <c r="Q72" s="33"/>
      <c r="R72" s="35" t="s">
        <v>77</v>
      </c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>
        <v>4390000</v>
      </c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6">
        <f>4420000</f>
        <v>4420000</v>
      </c>
      <c r="BO72" s="36"/>
      <c r="BP72" s="36"/>
      <c r="BQ72" s="36"/>
      <c r="BR72" s="36"/>
      <c r="BS72" s="36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</row>
    <row r="73" spans="1:82" ht="12">
      <c r="A73" s="33" t="s">
        <v>76</v>
      </c>
      <c r="B73" s="33"/>
      <c r="C73" s="33"/>
      <c r="D73" s="33"/>
      <c r="E73" s="33"/>
      <c r="F73" s="33" t="s">
        <v>91</v>
      </c>
      <c r="G73" s="33"/>
      <c r="H73" s="33"/>
      <c r="I73" s="33"/>
      <c r="J73" s="33"/>
      <c r="K73" s="33" t="s">
        <v>84</v>
      </c>
      <c r="L73" s="33"/>
      <c r="M73" s="33"/>
      <c r="N73" s="33"/>
      <c r="O73" s="33"/>
      <c r="P73" s="33"/>
      <c r="Q73" s="33"/>
      <c r="R73" s="34">
        <v>112</v>
      </c>
      <c r="S73" s="34"/>
      <c r="T73" s="34"/>
      <c r="U73" s="34"/>
      <c r="V73" s="34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6"/>
      <c r="BO73" s="36"/>
      <c r="BP73" s="36"/>
      <c r="BQ73" s="36"/>
      <c r="BR73" s="36"/>
      <c r="BS73" s="36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</row>
    <row r="74" spans="1:82" ht="12">
      <c r="A74" s="33" t="s">
        <v>76</v>
      </c>
      <c r="B74" s="33"/>
      <c r="C74" s="33"/>
      <c r="D74" s="33"/>
      <c r="E74" s="33"/>
      <c r="F74" s="33" t="s">
        <v>91</v>
      </c>
      <c r="G74" s="33"/>
      <c r="H74" s="33"/>
      <c r="I74" s="33"/>
      <c r="J74" s="33"/>
      <c r="K74" s="33" t="s">
        <v>84</v>
      </c>
      <c r="L74" s="33"/>
      <c r="M74" s="33"/>
      <c r="N74" s="33"/>
      <c r="O74" s="33"/>
      <c r="P74" s="33"/>
      <c r="Q74" s="33"/>
      <c r="R74" s="34">
        <v>119</v>
      </c>
      <c r="S74" s="34"/>
      <c r="T74" s="34"/>
      <c r="U74" s="34"/>
      <c r="V74" s="34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>
        <v>1325780</v>
      </c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6">
        <v>1340000</v>
      </c>
      <c r="BO74" s="36"/>
      <c r="BP74" s="36"/>
      <c r="BQ74" s="36"/>
      <c r="BR74" s="36"/>
      <c r="BS74" s="36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</row>
    <row r="75" spans="1:82" ht="12">
      <c r="A75" s="33" t="s">
        <v>76</v>
      </c>
      <c r="B75" s="33"/>
      <c r="C75" s="33"/>
      <c r="D75" s="33"/>
      <c r="E75" s="33"/>
      <c r="F75" s="33" t="s">
        <v>91</v>
      </c>
      <c r="G75" s="33"/>
      <c r="H75" s="33"/>
      <c r="I75" s="33"/>
      <c r="J75" s="33"/>
      <c r="K75" s="33" t="s">
        <v>84</v>
      </c>
      <c r="L75" s="33"/>
      <c r="M75" s="33"/>
      <c r="N75" s="33"/>
      <c r="O75" s="33"/>
      <c r="P75" s="33"/>
      <c r="Q75" s="33"/>
      <c r="R75" s="34">
        <v>244</v>
      </c>
      <c r="S75" s="34"/>
      <c r="T75" s="34"/>
      <c r="U75" s="34"/>
      <c r="V75" s="34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>
        <f>23050+126808+21000</f>
        <v>170858</v>
      </c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6">
        <f>23050+126808+21000</f>
        <v>170858</v>
      </c>
      <c r="BO75" s="36"/>
      <c r="BP75" s="36"/>
      <c r="BQ75" s="36"/>
      <c r="BR75" s="36"/>
      <c r="BS75" s="36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</row>
    <row r="76" spans="1:82" ht="12">
      <c r="A76" s="33" t="s">
        <v>76</v>
      </c>
      <c r="B76" s="33"/>
      <c r="C76" s="33"/>
      <c r="D76" s="33"/>
      <c r="E76" s="33"/>
      <c r="F76" s="33" t="s">
        <v>91</v>
      </c>
      <c r="G76" s="33"/>
      <c r="H76" s="33"/>
      <c r="I76" s="33"/>
      <c r="J76" s="33"/>
      <c r="K76" s="33" t="s">
        <v>84</v>
      </c>
      <c r="L76" s="33"/>
      <c r="M76" s="33"/>
      <c r="N76" s="33"/>
      <c r="O76" s="33"/>
      <c r="P76" s="33"/>
      <c r="Q76" s="33"/>
      <c r="R76" s="34">
        <v>851</v>
      </c>
      <c r="S76" s="34"/>
      <c r="T76" s="34"/>
      <c r="U76" s="34"/>
      <c r="V76" s="34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6"/>
      <c r="BO76" s="36"/>
      <c r="BP76" s="36"/>
      <c r="BQ76" s="36"/>
      <c r="BR76" s="36"/>
      <c r="BS76" s="36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</row>
    <row r="77" spans="1:82" ht="12">
      <c r="A77" s="33" t="s">
        <v>76</v>
      </c>
      <c r="B77" s="33"/>
      <c r="C77" s="33"/>
      <c r="D77" s="33"/>
      <c r="E77" s="33"/>
      <c r="F77" s="33" t="s">
        <v>91</v>
      </c>
      <c r="G77" s="33"/>
      <c r="H77" s="33"/>
      <c r="I77" s="33"/>
      <c r="J77" s="33"/>
      <c r="K77" s="33" t="s">
        <v>84</v>
      </c>
      <c r="L77" s="33"/>
      <c r="M77" s="33"/>
      <c r="N77" s="33"/>
      <c r="O77" s="33"/>
      <c r="P77" s="33"/>
      <c r="Q77" s="33"/>
      <c r="R77" s="34">
        <v>852</v>
      </c>
      <c r="S77" s="34"/>
      <c r="T77" s="34"/>
      <c r="U77" s="34"/>
      <c r="V77" s="34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6"/>
      <c r="BO77" s="36"/>
      <c r="BP77" s="36"/>
      <c r="BQ77" s="36"/>
      <c r="BR77" s="36"/>
      <c r="BS77" s="36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</row>
    <row r="78" spans="1:82" ht="12">
      <c r="A78" s="33" t="s">
        <v>76</v>
      </c>
      <c r="B78" s="33"/>
      <c r="C78" s="33"/>
      <c r="D78" s="33"/>
      <c r="E78" s="33"/>
      <c r="F78" s="33" t="s">
        <v>91</v>
      </c>
      <c r="G78" s="33"/>
      <c r="H78" s="33"/>
      <c r="I78" s="33"/>
      <c r="J78" s="33"/>
      <c r="K78" s="33" t="s">
        <v>84</v>
      </c>
      <c r="L78" s="33"/>
      <c r="M78" s="33"/>
      <c r="N78" s="33"/>
      <c r="O78" s="33"/>
      <c r="P78" s="33"/>
      <c r="Q78" s="33"/>
      <c r="R78" s="34">
        <v>853</v>
      </c>
      <c r="S78" s="34"/>
      <c r="T78" s="34"/>
      <c r="U78" s="34"/>
      <c r="V78" s="34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6"/>
      <c r="BO78" s="36"/>
      <c r="BP78" s="36"/>
      <c r="BQ78" s="36"/>
      <c r="BR78" s="36"/>
      <c r="BS78" s="36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</row>
    <row r="79" spans="1:82" s="25" customFormat="1" ht="1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 t="s">
        <v>84</v>
      </c>
      <c r="L79" s="37"/>
      <c r="M79" s="37"/>
      <c r="N79" s="37"/>
      <c r="O79" s="37"/>
      <c r="P79" s="37"/>
      <c r="Q79" s="37"/>
      <c r="R79" s="38"/>
      <c r="S79" s="38"/>
      <c r="T79" s="38"/>
      <c r="U79" s="38"/>
      <c r="V79" s="38"/>
      <c r="W79" s="39"/>
      <c r="X79" s="39"/>
      <c r="Y79" s="39"/>
      <c r="Z79" s="39"/>
      <c r="AA79" s="39"/>
      <c r="AB79" s="39"/>
      <c r="AC79" s="39"/>
      <c r="AD79" s="39"/>
      <c r="AE79" s="39"/>
      <c r="AF79" s="39">
        <f>SUM(AF72:AK78)</f>
        <v>0</v>
      </c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40">
        <f>SUM(AW72:AW78)</f>
        <v>5886638</v>
      </c>
      <c r="AX79" s="40"/>
      <c r="AY79" s="40"/>
      <c r="AZ79" s="40"/>
      <c r="BA79" s="40"/>
      <c r="BB79" s="40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40">
        <f>SUM(BN72:BN78)</f>
        <v>5930858</v>
      </c>
      <c r="BO79" s="40"/>
      <c r="BP79" s="40"/>
      <c r="BQ79" s="40"/>
      <c r="BR79" s="40"/>
      <c r="BS79" s="40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</row>
    <row r="80" spans="1:82" ht="12">
      <c r="A80" s="33" t="s">
        <v>76</v>
      </c>
      <c r="B80" s="33"/>
      <c r="C80" s="33"/>
      <c r="D80" s="33"/>
      <c r="E80" s="33"/>
      <c r="F80" s="33" t="s">
        <v>91</v>
      </c>
      <c r="G80" s="33"/>
      <c r="H80" s="33"/>
      <c r="I80" s="33"/>
      <c r="J80" s="33"/>
      <c r="K80" s="33" t="s">
        <v>85</v>
      </c>
      <c r="L80" s="33"/>
      <c r="M80" s="33"/>
      <c r="N80" s="33"/>
      <c r="O80" s="33"/>
      <c r="P80" s="33"/>
      <c r="Q80" s="33"/>
      <c r="R80" s="34">
        <v>244</v>
      </c>
      <c r="S80" s="34"/>
      <c r="T80" s="34"/>
      <c r="U80" s="34"/>
      <c r="V80" s="34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6">
        <v>57000</v>
      </c>
      <c r="AX80" s="36"/>
      <c r="AY80" s="36"/>
      <c r="AZ80" s="36"/>
      <c r="BA80" s="36"/>
      <c r="BB80" s="36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6">
        <v>59000</v>
      </c>
      <c r="BO80" s="36"/>
      <c r="BP80" s="36"/>
      <c r="BQ80" s="36"/>
      <c r="BR80" s="36"/>
      <c r="BS80" s="36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</row>
    <row r="81" spans="1:82" ht="12">
      <c r="A81" s="33" t="s">
        <v>76</v>
      </c>
      <c r="B81" s="33"/>
      <c r="C81" s="33"/>
      <c r="D81" s="33"/>
      <c r="E81" s="33"/>
      <c r="F81" s="33" t="s">
        <v>91</v>
      </c>
      <c r="G81" s="33"/>
      <c r="H81" s="33"/>
      <c r="I81" s="33"/>
      <c r="J81" s="33"/>
      <c r="K81" s="33" t="s">
        <v>85</v>
      </c>
      <c r="L81" s="33"/>
      <c r="M81" s="33"/>
      <c r="N81" s="33"/>
      <c r="O81" s="33"/>
      <c r="P81" s="33"/>
      <c r="Q81" s="33"/>
      <c r="R81" s="34">
        <v>247</v>
      </c>
      <c r="S81" s="34"/>
      <c r="T81" s="34"/>
      <c r="U81" s="34"/>
      <c r="V81" s="34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6">
        <f>1976940+452250</f>
        <v>2429190</v>
      </c>
      <c r="AX81" s="36"/>
      <c r="AY81" s="36"/>
      <c r="AZ81" s="36"/>
      <c r="BA81" s="36"/>
      <c r="BB81" s="36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6">
        <f>2023990+463010</f>
        <v>2487000</v>
      </c>
      <c r="BO81" s="36"/>
      <c r="BP81" s="36"/>
      <c r="BQ81" s="36"/>
      <c r="BR81" s="36"/>
      <c r="BS81" s="36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</row>
    <row r="82" spans="1:82" s="25" customFormat="1" ht="1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 t="s">
        <v>85</v>
      </c>
      <c r="L82" s="37"/>
      <c r="M82" s="37"/>
      <c r="N82" s="37"/>
      <c r="O82" s="37"/>
      <c r="P82" s="37"/>
      <c r="Q82" s="37"/>
      <c r="R82" s="38"/>
      <c r="S82" s="38"/>
      <c r="T82" s="38"/>
      <c r="U82" s="38"/>
      <c r="V82" s="38"/>
      <c r="W82" s="39"/>
      <c r="X82" s="39"/>
      <c r="Y82" s="39"/>
      <c r="Z82" s="39"/>
      <c r="AA82" s="39"/>
      <c r="AB82" s="39"/>
      <c r="AC82" s="39"/>
      <c r="AD82" s="39"/>
      <c r="AE82" s="39"/>
      <c r="AF82" s="39">
        <f>SUM(AF80:AK81)</f>
        <v>0</v>
      </c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40">
        <f>SUM(AW80:BB81)</f>
        <v>2486190</v>
      </c>
      <c r="AX82" s="40"/>
      <c r="AY82" s="40"/>
      <c r="AZ82" s="40"/>
      <c r="BA82" s="40"/>
      <c r="BB82" s="40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40">
        <f>SUM(BN80:BS81)</f>
        <v>2546000</v>
      </c>
      <c r="BO82" s="40"/>
      <c r="BP82" s="40"/>
      <c r="BQ82" s="40"/>
      <c r="BR82" s="40"/>
      <c r="BS82" s="40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</row>
    <row r="83" spans="1:82" ht="12">
      <c r="A83" s="33" t="s">
        <v>76</v>
      </c>
      <c r="B83" s="33"/>
      <c r="C83" s="33"/>
      <c r="D83" s="33"/>
      <c r="E83" s="33"/>
      <c r="F83" s="33" t="s">
        <v>91</v>
      </c>
      <c r="G83" s="33"/>
      <c r="H83" s="33"/>
      <c r="I83" s="33"/>
      <c r="J83" s="33"/>
      <c r="K83" s="33" t="s">
        <v>86</v>
      </c>
      <c r="L83" s="33"/>
      <c r="M83" s="33"/>
      <c r="N83" s="33"/>
      <c r="O83" s="33"/>
      <c r="P83" s="33"/>
      <c r="Q83" s="33"/>
      <c r="R83" s="34">
        <v>244</v>
      </c>
      <c r="S83" s="34"/>
      <c r="T83" s="34"/>
      <c r="U83" s="34"/>
      <c r="V83" s="34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6"/>
      <c r="AX83" s="36"/>
      <c r="AY83" s="36"/>
      <c r="AZ83" s="36"/>
      <c r="BA83" s="36"/>
      <c r="BB83" s="36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6"/>
      <c r="BO83" s="36"/>
      <c r="BP83" s="36"/>
      <c r="BQ83" s="36"/>
      <c r="BR83" s="36"/>
      <c r="BS83" s="36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</row>
    <row r="84" spans="1:82" s="25" customFormat="1" ht="1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 t="s">
        <v>86</v>
      </c>
      <c r="L84" s="37"/>
      <c r="M84" s="37"/>
      <c r="N84" s="37"/>
      <c r="O84" s="37"/>
      <c r="P84" s="37"/>
      <c r="Q84" s="37"/>
      <c r="R84" s="38"/>
      <c r="S84" s="38"/>
      <c r="T84" s="38"/>
      <c r="U84" s="38"/>
      <c r="V84" s="38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40">
        <f>SUM(AW83:AW83)</f>
        <v>0</v>
      </c>
      <c r="AX84" s="40"/>
      <c r="AY84" s="40"/>
      <c r="AZ84" s="40"/>
      <c r="BA84" s="40"/>
      <c r="BB84" s="40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40">
        <f>SUM(BN83:BN83)</f>
        <v>0</v>
      </c>
      <c r="BO84" s="40"/>
      <c r="BP84" s="40"/>
      <c r="BQ84" s="40"/>
      <c r="BR84" s="40"/>
      <c r="BS84" s="40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</row>
    <row r="85" spans="1:82" ht="12">
      <c r="A85" s="33" t="s">
        <v>76</v>
      </c>
      <c r="B85" s="33"/>
      <c r="C85" s="33"/>
      <c r="D85" s="33"/>
      <c r="E85" s="33"/>
      <c r="F85" s="33" t="s">
        <v>91</v>
      </c>
      <c r="G85" s="33"/>
      <c r="H85" s="33"/>
      <c r="I85" s="33"/>
      <c r="J85" s="33"/>
      <c r="K85" s="33" t="s">
        <v>87</v>
      </c>
      <c r="L85" s="33"/>
      <c r="M85" s="33"/>
      <c r="N85" s="33"/>
      <c r="O85" s="33"/>
      <c r="P85" s="33"/>
      <c r="Q85" s="33"/>
      <c r="R85" s="34">
        <v>244</v>
      </c>
      <c r="S85" s="34"/>
      <c r="T85" s="34"/>
      <c r="U85" s="34"/>
      <c r="V85" s="34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6">
        <v>806000</v>
      </c>
      <c r="AX85" s="36"/>
      <c r="AY85" s="36"/>
      <c r="AZ85" s="36"/>
      <c r="BA85" s="36"/>
      <c r="BB85" s="36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6">
        <v>806000</v>
      </c>
      <c r="BO85" s="36"/>
      <c r="BP85" s="36"/>
      <c r="BQ85" s="36"/>
      <c r="BR85" s="36"/>
      <c r="BS85" s="36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</row>
    <row r="86" spans="1:82" s="25" customFormat="1" ht="1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 t="s">
        <v>87</v>
      </c>
      <c r="L86" s="37"/>
      <c r="M86" s="37"/>
      <c r="N86" s="37"/>
      <c r="O86" s="37"/>
      <c r="P86" s="37"/>
      <c r="Q86" s="37"/>
      <c r="R86" s="38"/>
      <c r="S86" s="38"/>
      <c r="T86" s="38"/>
      <c r="U86" s="38"/>
      <c r="V86" s="38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40">
        <f>SUM(AW85)</f>
        <v>806000</v>
      </c>
      <c r="AX86" s="40"/>
      <c r="AY86" s="40"/>
      <c r="AZ86" s="40"/>
      <c r="BA86" s="40"/>
      <c r="BB86" s="40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40">
        <f>SUM(BN85)</f>
        <v>806000</v>
      </c>
      <c r="BO86" s="40"/>
      <c r="BP86" s="40"/>
      <c r="BQ86" s="40"/>
      <c r="BR86" s="40"/>
      <c r="BS86" s="40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</row>
    <row r="87" spans="1:82" ht="12">
      <c r="A87" s="33" t="s">
        <v>76</v>
      </c>
      <c r="B87" s="33"/>
      <c r="C87" s="33"/>
      <c r="D87" s="33"/>
      <c r="E87" s="33"/>
      <c r="F87" s="33" t="s">
        <v>91</v>
      </c>
      <c r="G87" s="33"/>
      <c r="H87" s="33"/>
      <c r="I87" s="33"/>
      <c r="J87" s="33"/>
      <c r="K87" s="33" t="s">
        <v>99</v>
      </c>
      <c r="L87" s="33"/>
      <c r="M87" s="33"/>
      <c r="N87" s="33"/>
      <c r="O87" s="33"/>
      <c r="P87" s="33"/>
      <c r="Q87" s="33"/>
      <c r="R87" s="34">
        <v>244</v>
      </c>
      <c r="S87" s="34"/>
      <c r="T87" s="34"/>
      <c r="U87" s="34"/>
      <c r="V87" s="34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6">
        <v>100000</v>
      </c>
      <c r="AX87" s="36"/>
      <c r="AY87" s="36"/>
      <c r="AZ87" s="36"/>
      <c r="BA87" s="36"/>
      <c r="BB87" s="36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6">
        <v>100000</v>
      </c>
      <c r="BO87" s="36"/>
      <c r="BP87" s="36"/>
      <c r="BQ87" s="36"/>
      <c r="BR87" s="36"/>
      <c r="BS87" s="36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</row>
    <row r="88" spans="1:82" s="25" customFormat="1" ht="1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 t="s">
        <v>99</v>
      </c>
      <c r="L88" s="37"/>
      <c r="M88" s="37"/>
      <c r="N88" s="37"/>
      <c r="O88" s="37"/>
      <c r="P88" s="37"/>
      <c r="Q88" s="37"/>
      <c r="R88" s="38"/>
      <c r="S88" s="38"/>
      <c r="T88" s="38"/>
      <c r="U88" s="38"/>
      <c r="V88" s="38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40">
        <f>SUM(AW87)</f>
        <v>100000</v>
      </c>
      <c r="AX88" s="40"/>
      <c r="AY88" s="40"/>
      <c r="AZ88" s="40"/>
      <c r="BA88" s="40"/>
      <c r="BB88" s="40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40">
        <f>SUM(BN87)</f>
        <v>100000</v>
      </c>
      <c r="BO88" s="40"/>
      <c r="BP88" s="40"/>
      <c r="BQ88" s="40"/>
      <c r="BR88" s="40"/>
      <c r="BS88" s="40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</row>
    <row r="89" spans="1:82" s="25" customFormat="1" ht="12">
      <c r="A89" s="33" t="s">
        <v>76</v>
      </c>
      <c r="B89" s="33"/>
      <c r="C89" s="33"/>
      <c r="D89" s="33"/>
      <c r="E89" s="33"/>
      <c r="F89" s="33" t="s">
        <v>91</v>
      </c>
      <c r="G89" s="33"/>
      <c r="H89" s="33"/>
      <c r="I89" s="33"/>
      <c r="J89" s="33"/>
      <c r="K89" s="33" t="s">
        <v>167</v>
      </c>
      <c r="L89" s="33"/>
      <c r="M89" s="33"/>
      <c r="N89" s="33"/>
      <c r="O89" s="33"/>
      <c r="P89" s="33"/>
      <c r="Q89" s="33"/>
      <c r="R89" s="34">
        <v>243</v>
      </c>
      <c r="S89" s="34"/>
      <c r="T89" s="34"/>
      <c r="U89" s="34"/>
      <c r="V89" s="34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6"/>
      <c r="AX89" s="36"/>
      <c r="AY89" s="36"/>
      <c r="AZ89" s="36"/>
      <c r="BA89" s="36"/>
      <c r="BB89" s="36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6"/>
      <c r="BO89" s="36"/>
      <c r="BP89" s="36"/>
      <c r="BQ89" s="36"/>
      <c r="BR89" s="36"/>
      <c r="BS89" s="36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</row>
    <row r="90" spans="1:82" s="25" customFormat="1" ht="1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 t="s">
        <v>167</v>
      </c>
      <c r="L90" s="37"/>
      <c r="M90" s="37"/>
      <c r="N90" s="37"/>
      <c r="O90" s="37"/>
      <c r="P90" s="37"/>
      <c r="Q90" s="37"/>
      <c r="R90" s="38"/>
      <c r="S90" s="38"/>
      <c r="T90" s="38"/>
      <c r="U90" s="38"/>
      <c r="V90" s="38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40">
        <f>SUM(AW89:AW89)</f>
        <v>0</v>
      </c>
      <c r="AX90" s="40"/>
      <c r="AY90" s="40"/>
      <c r="AZ90" s="40"/>
      <c r="BA90" s="40"/>
      <c r="BB90" s="40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40">
        <f>SUM(BN89:BN89)</f>
        <v>0</v>
      </c>
      <c r="BO90" s="40"/>
      <c r="BP90" s="40"/>
      <c r="BQ90" s="40"/>
      <c r="BR90" s="40"/>
      <c r="BS90" s="40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</row>
    <row r="91" spans="1:82" ht="12">
      <c r="A91" s="33" t="s">
        <v>76</v>
      </c>
      <c r="B91" s="33"/>
      <c r="C91" s="33"/>
      <c r="D91" s="33"/>
      <c r="E91" s="33"/>
      <c r="F91" s="33" t="s">
        <v>91</v>
      </c>
      <c r="G91" s="33"/>
      <c r="H91" s="33"/>
      <c r="I91" s="33"/>
      <c r="J91" s="33"/>
      <c r="K91" s="33" t="s">
        <v>88</v>
      </c>
      <c r="L91" s="33"/>
      <c r="M91" s="33"/>
      <c r="N91" s="33"/>
      <c r="O91" s="33"/>
      <c r="P91" s="33"/>
      <c r="Q91" s="33"/>
      <c r="R91" s="34">
        <v>244</v>
      </c>
      <c r="S91" s="34"/>
      <c r="T91" s="34"/>
      <c r="U91" s="34"/>
      <c r="V91" s="34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6"/>
      <c r="AX91" s="36"/>
      <c r="AY91" s="36"/>
      <c r="AZ91" s="36"/>
      <c r="BA91" s="36"/>
      <c r="BB91" s="36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6"/>
      <c r="BO91" s="36"/>
      <c r="BP91" s="36"/>
      <c r="BQ91" s="36"/>
      <c r="BR91" s="36"/>
      <c r="BS91" s="36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</row>
    <row r="92" spans="1:82" s="25" customFormat="1" ht="1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 t="s">
        <v>88</v>
      </c>
      <c r="L92" s="37"/>
      <c r="M92" s="37"/>
      <c r="N92" s="37"/>
      <c r="O92" s="37"/>
      <c r="P92" s="37"/>
      <c r="Q92" s="37"/>
      <c r="R92" s="38"/>
      <c r="S92" s="38"/>
      <c r="T92" s="38"/>
      <c r="U92" s="38"/>
      <c r="V92" s="38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40">
        <f>SUM(AW91:AW91)</f>
        <v>0</v>
      </c>
      <c r="AX92" s="40"/>
      <c r="AY92" s="40"/>
      <c r="AZ92" s="40"/>
      <c r="BA92" s="40"/>
      <c r="BB92" s="40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40">
        <f>SUM(BN91:BN91)</f>
        <v>0</v>
      </c>
      <c r="BO92" s="40"/>
      <c r="BP92" s="40"/>
      <c r="BQ92" s="40"/>
      <c r="BR92" s="40"/>
      <c r="BS92" s="40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</row>
    <row r="93" spans="1:82" ht="12">
      <c r="A93" s="33" t="s">
        <v>76</v>
      </c>
      <c r="B93" s="33"/>
      <c r="C93" s="33"/>
      <c r="D93" s="33"/>
      <c r="E93" s="33"/>
      <c r="F93" s="33" t="s">
        <v>91</v>
      </c>
      <c r="G93" s="33"/>
      <c r="H93" s="33"/>
      <c r="I93" s="33"/>
      <c r="J93" s="33"/>
      <c r="K93" s="33" t="s">
        <v>89</v>
      </c>
      <c r="L93" s="33"/>
      <c r="M93" s="33"/>
      <c r="N93" s="33"/>
      <c r="O93" s="33"/>
      <c r="P93" s="33"/>
      <c r="Q93" s="33"/>
      <c r="R93" s="34">
        <v>244</v>
      </c>
      <c r="S93" s="34"/>
      <c r="T93" s="34"/>
      <c r="U93" s="34"/>
      <c r="V93" s="34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6">
        <v>113000</v>
      </c>
      <c r="AX93" s="36"/>
      <c r="AY93" s="36"/>
      <c r="AZ93" s="36"/>
      <c r="BA93" s="36"/>
      <c r="BB93" s="36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6">
        <v>68000</v>
      </c>
      <c r="BO93" s="36"/>
      <c r="BP93" s="36"/>
      <c r="BQ93" s="36"/>
      <c r="BR93" s="36"/>
      <c r="BS93" s="36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</row>
    <row r="94" spans="1:82" s="25" customFormat="1" ht="1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 t="s">
        <v>89</v>
      </c>
      <c r="L94" s="37"/>
      <c r="M94" s="37"/>
      <c r="N94" s="37"/>
      <c r="O94" s="37"/>
      <c r="P94" s="37"/>
      <c r="Q94" s="37"/>
      <c r="R94" s="38"/>
      <c r="S94" s="38"/>
      <c r="T94" s="38"/>
      <c r="U94" s="38"/>
      <c r="V94" s="38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40">
        <f>SUM(AW93:AW93)</f>
        <v>113000</v>
      </c>
      <c r="AX94" s="40"/>
      <c r="AY94" s="40"/>
      <c r="AZ94" s="40"/>
      <c r="BA94" s="40"/>
      <c r="BB94" s="40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40">
        <f>SUM(BN93:BN93)</f>
        <v>68000</v>
      </c>
      <c r="BO94" s="40"/>
      <c r="BP94" s="40"/>
      <c r="BQ94" s="40"/>
      <c r="BR94" s="40"/>
      <c r="BS94" s="40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</row>
    <row r="95" spans="1:82" ht="12">
      <c r="A95" s="33" t="s">
        <v>76</v>
      </c>
      <c r="B95" s="33"/>
      <c r="C95" s="33"/>
      <c r="D95" s="33"/>
      <c r="E95" s="33"/>
      <c r="F95" s="33" t="s">
        <v>91</v>
      </c>
      <c r="G95" s="33"/>
      <c r="H95" s="33"/>
      <c r="I95" s="33"/>
      <c r="J95" s="33"/>
      <c r="K95" s="33" t="s">
        <v>90</v>
      </c>
      <c r="L95" s="33"/>
      <c r="M95" s="33"/>
      <c r="N95" s="33"/>
      <c r="O95" s="33"/>
      <c r="P95" s="33"/>
      <c r="Q95" s="33"/>
      <c r="R95" s="34">
        <v>244</v>
      </c>
      <c r="S95" s="34"/>
      <c r="T95" s="34"/>
      <c r="U95" s="34"/>
      <c r="V95" s="34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6">
        <v>209390</v>
      </c>
      <c r="AX95" s="36"/>
      <c r="AY95" s="36"/>
      <c r="AZ95" s="36"/>
      <c r="BA95" s="36"/>
      <c r="BB95" s="36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6">
        <v>209390</v>
      </c>
      <c r="BO95" s="36"/>
      <c r="BP95" s="36"/>
      <c r="BQ95" s="36"/>
      <c r="BR95" s="36"/>
      <c r="BS95" s="36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</row>
    <row r="96" spans="1:82" s="25" customFormat="1" ht="1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 t="s">
        <v>90</v>
      </c>
      <c r="L96" s="37"/>
      <c r="M96" s="37"/>
      <c r="N96" s="37"/>
      <c r="O96" s="37"/>
      <c r="P96" s="37"/>
      <c r="Q96" s="37"/>
      <c r="R96" s="38"/>
      <c r="S96" s="38"/>
      <c r="T96" s="38"/>
      <c r="U96" s="38"/>
      <c r="V96" s="38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40">
        <f>SUM(AW95:AW95)</f>
        <v>209390</v>
      </c>
      <c r="AX96" s="40"/>
      <c r="AY96" s="40"/>
      <c r="AZ96" s="40"/>
      <c r="BA96" s="40"/>
      <c r="BB96" s="40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40">
        <f>SUM(BN95:BN95)</f>
        <v>209390</v>
      </c>
      <c r="BO96" s="40"/>
      <c r="BP96" s="40"/>
      <c r="BQ96" s="40"/>
      <c r="BR96" s="40"/>
      <c r="BS96" s="40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</row>
    <row r="97" spans="1:82" s="25" customFormat="1" ht="12">
      <c r="A97" s="33" t="s">
        <v>76</v>
      </c>
      <c r="B97" s="33"/>
      <c r="C97" s="33"/>
      <c r="D97" s="33"/>
      <c r="E97" s="33"/>
      <c r="F97" s="33" t="s">
        <v>91</v>
      </c>
      <c r="G97" s="33"/>
      <c r="H97" s="33"/>
      <c r="I97" s="33"/>
      <c r="J97" s="33"/>
      <c r="K97" s="33" t="s">
        <v>168</v>
      </c>
      <c r="L97" s="33"/>
      <c r="M97" s="33"/>
      <c r="N97" s="33"/>
      <c r="O97" s="33"/>
      <c r="P97" s="33"/>
      <c r="Q97" s="33"/>
      <c r="R97" s="34">
        <v>111</v>
      </c>
      <c r="S97" s="34"/>
      <c r="T97" s="34"/>
      <c r="U97" s="34"/>
      <c r="V97" s="34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6">
        <v>990000</v>
      </c>
      <c r="AX97" s="36"/>
      <c r="AY97" s="36"/>
      <c r="AZ97" s="36"/>
      <c r="BA97" s="36"/>
      <c r="BB97" s="36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6">
        <v>990000</v>
      </c>
      <c r="BO97" s="36"/>
      <c r="BP97" s="36"/>
      <c r="BQ97" s="36"/>
      <c r="BR97" s="36"/>
      <c r="BS97" s="36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</row>
    <row r="98" spans="1:82" s="25" customFormat="1" ht="12">
      <c r="A98" s="33" t="s">
        <v>76</v>
      </c>
      <c r="B98" s="33"/>
      <c r="C98" s="33"/>
      <c r="D98" s="33"/>
      <c r="E98" s="33"/>
      <c r="F98" s="33" t="s">
        <v>91</v>
      </c>
      <c r="G98" s="33"/>
      <c r="H98" s="33"/>
      <c r="I98" s="33"/>
      <c r="J98" s="33"/>
      <c r="K98" s="33" t="s">
        <v>168</v>
      </c>
      <c r="L98" s="33"/>
      <c r="M98" s="33"/>
      <c r="N98" s="33"/>
      <c r="O98" s="33"/>
      <c r="P98" s="33"/>
      <c r="Q98" s="33"/>
      <c r="R98" s="34">
        <v>119</v>
      </c>
      <c r="S98" s="34"/>
      <c r="T98" s="34"/>
      <c r="U98" s="34"/>
      <c r="V98" s="34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6">
        <v>298980</v>
      </c>
      <c r="AX98" s="36"/>
      <c r="AY98" s="36"/>
      <c r="AZ98" s="36"/>
      <c r="BA98" s="36"/>
      <c r="BB98" s="36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6">
        <v>298980</v>
      </c>
      <c r="BO98" s="36"/>
      <c r="BP98" s="36"/>
      <c r="BQ98" s="36"/>
      <c r="BR98" s="36"/>
      <c r="BS98" s="36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</row>
    <row r="99" spans="1:82" s="25" customFormat="1" ht="1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 t="s">
        <v>168</v>
      </c>
      <c r="L99" s="37"/>
      <c r="M99" s="37"/>
      <c r="N99" s="37"/>
      <c r="O99" s="37"/>
      <c r="P99" s="37"/>
      <c r="Q99" s="37"/>
      <c r="R99" s="38"/>
      <c r="S99" s="38"/>
      <c r="T99" s="38"/>
      <c r="U99" s="38"/>
      <c r="V99" s="38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40">
        <f>SUM(AW97:AW98)</f>
        <v>1288980</v>
      </c>
      <c r="AX99" s="40"/>
      <c r="AY99" s="40"/>
      <c r="AZ99" s="40"/>
      <c r="BA99" s="40"/>
      <c r="BB99" s="40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40">
        <f>SUM(BN97:BN98)</f>
        <v>1288980</v>
      </c>
      <c r="BO99" s="40"/>
      <c r="BP99" s="40"/>
      <c r="BQ99" s="40"/>
      <c r="BR99" s="40"/>
      <c r="BS99" s="40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</row>
    <row r="100" spans="1:82" s="25" customFormat="1" ht="12">
      <c r="A100" s="33" t="s">
        <v>76</v>
      </c>
      <c r="B100" s="33"/>
      <c r="C100" s="33"/>
      <c r="D100" s="33"/>
      <c r="E100" s="33"/>
      <c r="F100" s="33" t="s">
        <v>91</v>
      </c>
      <c r="G100" s="33"/>
      <c r="H100" s="33"/>
      <c r="I100" s="33"/>
      <c r="J100" s="33"/>
      <c r="K100" s="33" t="s">
        <v>100</v>
      </c>
      <c r="L100" s="33"/>
      <c r="M100" s="33"/>
      <c r="N100" s="33"/>
      <c r="O100" s="33"/>
      <c r="P100" s="33"/>
      <c r="Q100" s="33"/>
      <c r="R100" s="34">
        <v>111</v>
      </c>
      <c r="S100" s="34"/>
      <c r="T100" s="34"/>
      <c r="U100" s="34"/>
      <c r="V100" s="34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6">
        <v>6698441</v>
      </c>
      <c r="AX100" s="36"/>
      <c r="AY100" s="36"/>
      <c r="AZ100" s="36"/>
      <c r="BA100" s="36"/>
      <c r="BB100" s="36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6">
        <v>7093649</v>
      </c>
      <c r="BO100" s="36"/>
      <c r="BP100" s="36"/>
      <c r="BQ100" s="36"/>
      <c r="BR100" s="36"/>
      <c r="BS100" s="36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</row>
    <row r="101" spans="1:82" s="25" customFormat="1" ht="12">
      <c r="A101" s="33" t="s">
        <v>76</v>
      </c>
      <c r="B101" s="33"/>
      <c r="C101" s="33"/>
      <c r="D101" s="33"/>
      <c r="E101" s="33"/>
      <c r="F101" s="33" t="s">
        <v>91</v>
      </c>
      <c r="G101" s="33"/>
      <c r="H101" s="33"/>
      <c r="I101" s="33"/>
      <c r="J101" s="33"/>
      <c r="K101" s="33" t="s">
        <v>100</v>
      </c>
      <c r="L101" s="33"/>
      <c r="M101" s="33"/>
      <c r="N101" s="33"/>
      <c r="O101" s="33"/>
      <c r="P101" s="33"/>
      <c r="Q101" s="33"/>
      <c r="R101" s="34">
        <v>119</v>
      </c>
      <c r="S101" s="34"/>
      <c r="T101" s="34"/>
      <c r="U101" s="34"/>
      <c r="V101" s="34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6">
        <v>2022738</v>
      </c>
      <c r="AX101" s="36"/>
      <c r="AY101" s="36"/>
      <c r="AZ101" s="36"/>
      <c r="BA101" s="36"/>
      <c r="BB101" s="36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6">
        <v>2142080</v>
      </c>
      <c r="BO101" s="36"/>
      <c r="BP101" s="36"/>
      <c r="BQ101" s="36"/>
      <c r="BR101" s="36"/>
      <c r="BS101" s="36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</row>
    <row r="102" spans="1:82" s="25" customFormat="1" ht="12">
      <c r="A102" s="33" t="s">
        <v>76</v>
      </c>
      <c r="B102" s="33"/>
      <c r="C102" s="33"/>
      <c r="D102" s="33"/>
      <c r="E102" s="33"/>
      <c r="F102" s="33" t="s">
        <v>91</v>
      </c>
      <c r="G102" s="33"/>
      <c r="H102" s="33"/>
      <c r="I102" s="33"/>
      <c r="J102" s="33"/>
      <c r="K102" s="33" t="s">
        <v>100</v>
      </c>
      <c r="L102" s="33"/>
      <c r="M102" s="33"/>
      <c r="N102" s="33"/>
      <c r="O102" s="33"/>
      <c r="P102" s="33"/>
      <c r="Q102" s="33"/>
      <c r="R102" s="34">
        <v>244</v>
      </c>
      <c r="S102" s="34"/>
      <c r="T102" s="34"/>
      <c r="U102" s="34"/>
      <c r="V102" s="34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6">
        <v>730678</v>
      </c>
      <c r="AX102" s="36"/>
      <c r="AY102" s="36"/>
      <c r="AZ102" s="36"/>
      <c r="BA102" s="36"/>
      <c r="BB102" s="36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6">
        <v>773057</v>
      </c>
      <c r="BO102" s="36"/>
      <c r="BP102" s="36"/>
      <c r="BQ102" s="36"/>
      <c r="BR102" s="36"/>
      <c r="BS102" s="36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</row>
    <row r="103" spans="1:82" s="25" customFormat="1" ht="1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 t="s">
        <v>100</v>
      </c>
      <c r="L103" s="37"/>
      <c r="M103" s="37"/>
      <c r="N103" s="37"/>
      <c r="O103" s="37"/>
      <c r="P103" s="37"/>
      <c r="Q103" s="37"/>
      <c r="R103" s="38"/>
      <c r="S103" s="38"/>
      <c r="T103" s="38"/>
      <c r="U103" s="38"/>
      <c r="V103" s="38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40">
        <f>SUM(AW100:AW102)</f>
        <v>9451857</v>
      </c>
      <c r="AX103" s="40"/>
      <c r="AY103" s="40"/>
      <c r="AZ103" s="40"/>
      <c r="BA103" s="40"/>
      <c r="BB103" s="40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40">
        <f>SUM(BN100:BN102)</f>
        <v>10008786</v>
      </c>
      <c r="BO103" s="40"/>
      <c r="BP103" s="40"/>
      <c r="BQ103" s="40"/>
      <c r="BR103" s="40"/>
      <c r="BS103" s="40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</row>
    <row r="104" spans="1:82" ht="12">
      <c r="A104" s="33" t="s">
        <v>76</v>
      </c>
      <c r="B104" s="33"/>
      <c r="C104" s="33"/>
      <c r="D104" s="33"/>
      <c r="E104" s="33"/>
      <c r="F104" s="33" t="s">
        <v>91</v>
      </c>
      <c r="G104" s="33"/>
      <c r="H104" s="33"/>
      <c r="I104" s="33"/>
      <c r="J104" s="33"/>
      <c r="K104" s="33" t="s">
        <v>169</v>
      </c>
      <c r="L104" s="33"/>
      <c r="M104" s="33"/>
      <c r="N104" s="33"/>
      <c r="O104" s="33"/>
      <c r="P104" s="33"/>
      <c r="Q104" s="33"/>
      <c r="R104" s="34">
        <v>244</v>
      </c>
      <c r="S104" s="34"/>
      <c r="T104" s="34"/>
      <c r="U104" s="34"/>
      <c r="V104" s="34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6">
        <v>293500</v>
      </c>
      <c r="AX104" s="36"/>
      <c r="AY104" s="36"/>
      <c r="AZ104" s="36"/>
      <c r="BA104" s="36"/>
      <c r="BB104" s="36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6">
        <v>293500</v>
      </c>
      <c r="BO104" s="36"/>
      <c r="BP104" s="36"/>
      <c r="BQ104" s="36"/>
      <c r="BR104" s="36"/>
      <c r="BS104" s="36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</row>
    <row r="105" spans="1:82" s="25" customFormat="1" ht="1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 t="s">
        <v>169</v>
      </c>
      <c r="L105" s="37"/>
      <c r="M105" s="37"/>
      <c r="N105" s="37"/>
      <c r="O105" s="37"/>
      <c r="P105" s="37"/>
      <c r="Q105" s="37"/>
      <c r="R105" s="38"/>
      <c r="S105" s="38"/>
      <c r="T105" s="38"/>
      <c r="U105" s="38"/>
      <c r="V105" s="38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40">
        <f>SUM(AW104:AW104)</f>
        <v>293500</v>
      </c>
      <c r="AX105" s="40"/>
      <c r="AY105" s="40"/>
      <c r="AZ105" s="40"/>
      <c r="BA105" s="40"/>
      <c r="BB105" s="40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40">
        <f>SUM(BN104:BN104)</f>
        <v>293500</v>
      </c>
      <c r="BO105" s="40"/>
      <c r="BP105" s="40"/>
      <c r="BQ105" s="40"/>
      <c r="BR105" s="40"/>
      <c r="BS105" s="40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</row>
    <row r="106" spans="1:82" ht="12">
      <c r="A106" s="33" t="s">
        <v>76</v>
      </c>
      <c r="B106" s="33"/>
      <c r="C106" s="33"/>
      <c r="D106" s="33"/>
      <c r="E106" s="33"/>
      <c r="F106" s="33" t="s">
        <v>91</v>
      </c>
      <c r="G106" s="33"/>
      <c r="H106" s="33"/>
      <c r="I106" s="33"/>
      <c r="J106" s="33"/>
      <c r="K106" s="33" t="s">
        <v>170</v>
      </c>
      <c r="L106" s="33"/>
      <c r="M106" s="33"/>
      <c r="N106" s="33"/>
      <c r="O106" s="33"/>
      <c r="P106" s="33"/>
      <c r="Q106" s="33"/>
      <c r="R106" s="34">
        <v>243</v>
      </c>
      <c r="S106" s="34"/>
      <c r="T106" s="34"/>
      <c r="U106" s="34"/>
      <c r="V106" s="34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6"/>
      <c r="AX106" s="36"/>
      <c r="AY106" s="36"/>
      <c r="AZ106" s="36"/>
      <c r="BA106" s="36"/>
      <c r="BB106" s="36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6"/>
      <c r="BO106" s="36"/>
      <c r="BP106" s="36"/>
      <c r="BQ106" s="36"/>
      <c r="BR106" s="36"/>
      <c r="BS106" s="36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</row>
    <row r="107" spans="1:82" s="25" customFormat="1" ht="1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 t="s">
        <v>170</v>
      </c>
      <c r="L107" s="37"/>
      <c r="M107" s="37"/>
      <c r="N107" s="37"/>
      <c r="O107" s="37"/>
      <c r="P107" s="37"/>
      <c r="Q107" s="37"/>
      <c r="R107" s="38"/>
      <c r="S107" s="38"/>
      <c r="T107" s="38"/>
      <c r="U107" s="38"/>
      <c r="V107" s="38"/>
      <c r="W107" s="39"/>
      <c r="X107" s="39"/>
      <c r="Y107" s="39"/>
      <c r="Z107" s="39"/>
      <c r="AA107" s="39"/>
      <c r="AB107" s="39"/>
      <c r="AC107" s="39"/>
      <c r="AD107" s="39"/>
      <c r="AE107" s="39"/>
      <c r="AF107" s="39">
        <f>SUM(AF106)</f>
        <v>0</v>
      </c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40">
        <f>SUM(AW106:AW106)</f>
        <v>0</v>
      </c>
      <c r="AX107" s="40"/>
      <c r="AY107" s="40"/>
      <c r="AZ107" s="40"/>
      <c r="BA107" s="40"/>
      <c r="BB107" s="40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40">
        <f>SUM(BN106:BN106)</f>
        <v>0</v>
      </c>
      <c r="BO107" s="40"/>
      <c r="BP107" s="40"/>
      <c r="BQ107" s="40"/>
      <c r="BR107" s="40"/>
      <c r="BS107" s="40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</row>
    <row r="108" spans="1:82" ht="12">
      <c r="A108" s="33" t="s">
        <v>76</v>
      </c>
      <c r="B108" s="33"/>
      <c r="C108" s="33"/>
      <c r="D108" s="33"/>
      <c r="E108" s="33"/>
      <c r="F108" s="33" t="s">
        <v>91</v>
      </c>
      <c r="G108" s="33"/>
      <c r="H108" s="33"/>
      <c r="I108" s="33"/>
      <c r="J108" s="33"/>
      <c r="K108" s="33" t="s">
        <v>171</v>
      </c>
      <c r="L108" s="33"/>
      <c r="M108" s="33"/>
      <c r="N108" s="33"/>
      <c r="O108" s="33"/>
      <c r="P108" s="33"/>
      <c r="Q108" s="33"/>
      <c r="R108" s="34">
        <v>244</v>
      </c>
      <c r="S108" s="34"/>
      <c r="T108" s="34"/>
      <c r="U108" s="34"/>
      <c r="V108" s="34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6">
        <v>691488</v>
      </c>
      <c r="AX108" s="36"/>
      <c r="AY108" s="36"/>
      <c r="AZ108" s="36"/>
      <c r="BA108" s="36"/>
      <c r="BB108" s="36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6">
        <v>691488</v>
      </c>
      <c r="BO108" s="36"/>
      <c r="BP108" s="36"/>
      <c r="BQ108" s="36"/>
      <c r="BR108" s="36"/>
      <c r="BS108" s="36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</row>
    <row r="109" spans="1:82" s="25" customFormat="1" ht="1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 t="s">
        <v>171</v>
      </c>
      <c r="L109" s="37"/>
      <c r="M109" s="37"/>
      <c r="N109" s="37"/>
      <c r="O109" s="37"/>
      <c r="P109" s="37"/>
      <c r="Q109" s="37"/>
      <c r="R109" s="38"/>
      <c r="S109" s="38"/>
      <c r="T109" s="38"/>
      <c r="U109" s="38"/>
      <c r="V109" s="38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40">
        <f>SUM(AW108:AW108)</f>
        <v>691488</v>
      </c>
      <c r="AX109" s="40"/>
      <c r="AY109" s="40"/>
      <c r="AZ109" s="40"/>
      <c r="BA109" s="40"/>
      <c r="BB109" s="40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40">
        <f>SUM(BN108:BN108)</f>
        <v>691488</v>
      </c>
      <c r="BO109" s="40"/>
      <c r="BP109" s="40"/>
      <c r="BQ109" s="40"/>
      <c r="BR109" s="40"/>
      <c r="BS109" s="40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</row>
    <row r="110" spans="1:82" ht="12">
      <c r="A110" s="37" t="s">
        <v>76</v>
      </c>
      <c r="B110" s="37"/>
      <c r="C110" s="37"/>
      <c r="D110" s="37"/>
      <c r="E110" s="37"/>
      <c r="F110" s="37" t="s">
        <v>91</v>
      </c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>
        <f>AF36+AF45+AF48+AF50+AF52+AF55+AF57+AF63+AF67+AF69+AF71+AF59+AF61+AF65+AF32+AF79+AF82+AF107</f>
        <v>20440210.75</v>
      </c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40">
        <f>AW79+AW82+AW84+AW86+AW88+AW90+AW92+AW94+AW96+AW105+AW109+AW99+AW103+AW107</f>
        <v>21327043</v>
      </c>
      <c r="AX110" s="40"/>
      <c r="AY110" s="40"/>
      <c r="AZ110" s="40"/>
      <c r="BA110" s="40"/>
      <c r="BB110" s="40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40">
        <f>BN79+BN82+BN84+BN86+BN88+BN90+BN92+BN94+BN96+BN105+BN109+BN99+BN103+BN107</f>
        <v>21943002</v>
      </c>
      <c r="BO110" s="40"/>
      <c r="BP110" s="40"/>
      <c r="BQ110" s="40"/>
      <c r="BR110" s="40"/>
      <c r="BS110" s="40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</row>
    <row r="111" spans="1:82" ht="12">
      <c r="A111" s="33" t="s">
        <v>76</v>
      </c>
      <c r="B111" s="33"/>
      <c r="C111" s="33"/>
      <c r="D111" s="33"/>
      <c r="E111" s="33"/>
      <c r="F111" s="33" t="s">
        <v>76</v>
      </c>
      <c r="G111" s="33"/>
      <c r="H111" s="33"/>
      <c r="I111" s="33"/>
      <c r="J111" s="33"/>
      <c r="K111" s="33" t="s">
        <v>107</v>
      </c>
      <c r="L111" s="33"/>
      <c r="M111" s="33"/>
      <c r="N111" s="33"/>
      <c r="O111" s="33"/>
      <c r="P111" s="33"/>
      <c r="Q111" s="33"/>
      <c r="R111" s="34">
        <v>244</v>
      </c>
      <c r="S111" s="34"/>
      <c r="T111" s="34"/>
      <c r="U111" s="34"/>
      <c r="V111" s="34"/>
      <c r="W111" s="35"/>
      <c r="X111" s="35"/>
      <c r="Y111" s="35"/>
      <c r="Z111" s="35"/>
      <c r="AA111" s="35"/>
      <c r="AB111" s="35"/>
      <c r="AC111" s="35"/>
      <c r="AD111" s="35"/>
      <c r="AE111" s="35"/>
      <c r="AF111" s="35">
        <v>50500</v>
      </c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6"/>
      <c r="AX111" s="36"/>
      <c r="AY111" s="36"/>
      <c r="AZ111" s="36"/>
      <c r="BA111" s="36"/>
      <c r="BB111" s="36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6"/>
      <c r="BO111" s="36"/>
      <c r="BP111" s="36"/>
      <c r="BQ111" s="36"/>
      <c r="BR111" s="36"/>
      <c r="BS111" s="36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</row>
    <row r="112" spans="1:82" s="25" customFormat="1" ht="1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 t="s">
        <v>107</v>
      </c>
      <c r="L112" s="37"/>
      <c r="M112" s="37"/>
      <c r="N112" s="37"/>
      <c r="O112" s="37"/>
      <c r="P112" s="37"/>
      <c r="Q112" s="37"/>
      <c r="R112" s="38"/>
      <c r="S112" s="38"/>
      <c r="T112" s="38"/>
      <c r="U112" s="38"/>
      <c r="V112" s="38"/>
      <c r="W112" s="39"/>
      <c r="X112" s="39"/>
      <c r="Y112" s="39"/>
      <c r="Z112" s="39"/>
      <c r="AA112" s="39"/>
      <c r="AB112" s="39"/>
      <c r="AC112" s="39"/>
      <c r="AD112" s="39"/>
      <c r="AE112" s="39"/>
      <c r="AF112" s="39">
        <f>SUM(AF111:AF111)</f>
        <v>50500</v>
      </c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40">
        <f>SUM(AW111:AW111)</f>
        <v>0</v>
      </c>
      <c r="AX112" s="40"/>
      <c r="AY112" s="40"/>
      <c r="AZ112" s="40"/>
      <c r="BA112" s="40"/>
      <c r="BB112" s="40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40"/>
      <c r="BO112" s="40"/>
      <c r="BP112" s="40"/>
      <c r="BQ112" s="40"/>
      <c r="BR112" s="40"/>
      <c r="BS112" s="40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</row>
    <row r="113" spans="1:82" ht="12">
      <c r="A113" s="33" t="s">
        <v>76</v>
      </c>
      <c r="B113" s="33"/>
      <c r="C113" s="33"/>
      <c r="D113" s="33"/>
      <c r="E113" s="33"/>
      <c r="F113" s="33" t="s">
        <v>76</v>
      </c>
      <c r="G113" s="33"/>
      <c r="H113" s="33"/>
      <c r="I113" s="33"/>
      <c r="J113" s="33"/>
      <c r="K113" s="33" t="s">
        <v>108</v>
      </c>
      <c r="L113" s="33"/>
      <c r="M113" s="33"/>
      <c r="N113" s="33"/>
      <c r="O113" s="33"/>
      <c r="P113" s="33"/>
      <c r="Q113" s="33"/>
      <c r="R113" s="34">
        <v>244</v>
      </c>
      <c r="S113" s="34"/>
      <c r="T113" s="34"/>
      <c r="U113" s="34"/>
      <c r="V113" s="34"/>
      <c r="W113" s="35"/>
      <c r="X113" s="35"/>
      <c r="Y113" s="35"/>
      <c r="Z113" s="35"/>
      <c r="AA113" s="35"/>
      <c r="AB113" s="35"/>
      <c r="AC113" s="35"/>
      <c r="AD113" s="35"/>
      <c r="AE113" s="35"/>
      <c r="AF113" s="35">
        <v>112483.5</v>
      </c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6"/>
      <c r="BO113" s="36"/>
      <c r="BP113" s="36"/>
      <c r="BQ113" s="36"/>
      <c r="BR113" s="36"/>
      <c r="BS113" s="36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</row>
    <row r="114" spans="1:82" s="25" customFormat="1" ht="1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 t="s">
        <v>108</v>
      </c>
      <c r="L114" s="37"/>
      <c r="M114" s="37"/>
      <c r="N114" s="37"/>
      <c r="O114" s="37"/>
      <c r="P114" s="37"/>
      <c r="Q114" s="37"/>
      <c r="R114" s="38"/>
      <c r="S114" s="38"/>
      <c r="T114" s="38"/>
      <c r="U114" s="38"/>
      <c r="V114" s="38"/>
      <c r="W114" s="39"/>
      <c r="X114" s="39"/>
      <c r="Y114" s="39"/>
      <c r="Z114" s="39"/>
      <c r="AA114" s="39"/>
      <c r="AB114" s="39"/>
      <c r="AC114" s="39"/>
      <c r="AD114" s="39"/>
      <c r="AE114" s="39"/>
      <c r="AF114" s="39">
        <f>SUM(AF113:AF113)</f>
        <v>112483.5</v>
      </c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>
        <f>SUM(AW113:AW113)</f>
        <v>0</v>
      </c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40"/>
      <c r="BO114" s="40"/>
      <c r="BP114" s="40"/>
      <c r="BQ114" s="40"/>
      <c r="BR114" s="40"/>
      <c r="BS114" s="40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</row>
    <row r="115" spans="1:82" ht="12">
      <c r="A115" s="33" t="s">
        <v>76</v>
      </c>
      <c r="B115" s="33"/>
      <c r="C115" s="33"/>
      <c r="D115" s="33"/>
      <c r="E115" s="33"/>
      <c r="F115" s="33" t="s">
        <v>76</v>
      </c>
      <c r="G115" s="33"/>
      <c r="H115" s="33"/>
      <c r="I115" s="33"/>
      <c r="J115" s="33"/>
      <c r="K115" s="33" t="s">
        <v>109</v>
      </c>
      <c r="L115" s="33"/>
      <c r="M115" s="33"/>
      <c r="N115" s="33"/>
      <c r="O115" s="33"/>
      <c r="P115" s="33"/>
      <c r="Q115" s="33"/>
      <c r="R115" s="34">
        <v>244</v>
      </c>
      <c r="S115" s="34"/>
      <c r="T115" s="34"/>
      <c r="U115" s="34"/>
      <c r="V115" s="34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>
        <v>50500</v>
      </c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>
        <v>50500</v>
      </c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</row>
    <row r="116" spans="1:82" s="25" customFormat="1" ht="1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 t="s">
        <v>109</v>
      </c>
      <c r="L116" s="37"/>
      <c r="M116" s="37"/>
      <c r="N116" s="37"/>
      <c r="O116" s="37"/>
      <c r="P116" s="37"/>
      <c r="Q116" s="37"/>
      <c r="R116" s="38"/>
      <c r="S116" s="38"/>
      <c r="T116" s="38"/>
      <c r="U116" s="38"/>
      <c r="V116" s="38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40">
        <f>SUM(AW115:AW115)</f>
        <v>50500</v>
      </c>
      <c r="AX116" s="40"/>
      <c r="AY116" s="40"/>
      <c r="AZ116" s="40"/>
      <c r="BA116" s="40"/>
      <c r="BB116" s="40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40">
        <f>SUM(BN115:BN115)</f>
        <v>50500</v>
      </c>
      <c r="BO116" s="40"/>
      <c r="BP116" s="40"/>
      <c r="BQ116" s="40"/>
      <c r="BR116" s="40"/>
      <c r="BS116" s="40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</row>
    <row r="117" spans="1:82" ht="12">
      <c r="A117" s="33" t="s">
        <v>76</v>
      </c>
      <c r="B117" s="33"/>
      <c r="C117" s="33"/>
      <c r="D117" s="33"/>
      <c r="E117" s="33"/>
      <c r="F117" s="33" t="s">
        <v>76</v>
      </c>
      <c r="G117" s="33"/>
      <c r="H117" s="33"/>
      <c r="I117" s="33"/>
      <c r="J117" s="33"/>
      <c r="K117" s="33" t="s">
        <v>110</v>
      </c>
      <c r="L117" s="33"/>
      <c r="M117" s="33"/>
      <c r="N117" s="33"/>
      <c r="O117" s="33"/>
      <c r="P117" s="33"/>
      <c r="Q117" s="33"/>
      <c r="R117" s="34">
        <v>244</v>
      </c>
      <c r="S117" s="34"/>
      <c r="T117" s="34"/>
      <c r="U117" s="34"/>
      <c r="V117" s="34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6">
        <v>112483.5</v>
      </c>
      <c r="AX117" s="36"/>
      <c r="AY117" s="36"/>
      <c r="AZ117" s="36"/>
      <c r="BA117" s="36"/>
      <c r="BB117" s="36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6">
        <v>112483.5</v>
      </c>
      <c r="BO117" s="36"/>
      <c r="BP117" s="36"/>
      <c r="BQ117" s="36"/>
      <c r="BR117" s="36"/>
      <c r="BS117" s="36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</row>
    <row r="118" spans="1:82" s="25" customFormat="1" ht="1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 t="s">
        <v>110</v>
      </c>
      <c r="L118" s="37"/>
      <c r="M118" s="37"/>
      <c r="N118" s="37"/>
      <c r="O118" s="37"/>
      <c r="P118" s="37"/>
      <c r="Q118" s="37"/>
      <c r="R118" s="38"/>
      <c r="S118" s="38"/>
      <c r="T118" s="38"/>
      <c r="U118" s="38"/>
      <c r="V118" s="38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40">
        <f>SUM(AW117:AW117)</f>
        <v>112483.5</v>
      </c>
      <c r="AX118" s="40"/>
      <c r="AY118" s="40"/>
      <c r="AZ118" s="40"/>
      <c r="BA118" s="40"/>
      <c r="BB118" s="40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40">
        <f>SUM(BN117:BN117)</f>
        <v>112483.5</v>
      </c>
      <c r="BO118" s="40"/>
      <c r="BP118" s="40"/>
      <c r="BQ118" s="40"/>
      <c r="BR118" s="40"/>
      <c r="BS118" s="40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</row>
    <row r="119" spans="1:82" ht="12">
      <c r="A119" s="37" t="s">
        <v>76</v>
      </c>
      <c r="B119" s="37"/>
      <c r="C119" s="37"/>
      <c r="D119" s="37"/>
      <c r="E119" s="37"/>
      <c r="F119" s="37" t="s">
        <v>76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  <c r="S119" s="38"/>
      <c r="T119" s="38"/>
      <c r="U119" s="38"/>
      <c r="V119" s="38"/>
      <c r="W119" s="39"/>
      <c r="X119" s="39"/>
      <c r="Y119" s="39"/>
      <c r="Z119" s="39"/>
      <c r="AA119" s="39"/>
      <c r="AB119" s="39"/>
      <c r="AC119" s="39"/>
      <c r="AD119" s="39"/>
      <c r="AE119" s="39"/>
      <c r="AF119" s="39">
        <f>AF112+AF114</f>
        <v>162983.5</v>
      </c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40">
        <f>AW116+AW118</f>
        <v>162983.5</v>
      </c>
      <c r="AX119" s="40"/>
      <c r="AY119" s="40"/>
      <c r="AZ119" s="40"/>
      <c r="BA119" s="40"/>
      <c r="BB119" s="40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40">
        <f>BN116+BN118</f>
        <v>162983.5</v>
      </c>
      <c r="BO119" s="40"/>
      <c r="BP119" s="40"/>
      <c r="BQ119" s="40"/>
      <c r="BR119" s="40"/>
      <c r="BS119" s="40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</row>
    <row r="120" spans="1:82" ht="12.75" thickBo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22" t="s">
        <v>61</v>
      </c>
      <c r="W120" s="86"/>
      <c r="X120" s="87"/>
      <c r="Y120" s="87"/>
      <c r="Z120" s="87"/>
      <c r="AA120" s="87"/>
      <c r="AB120" s="87"/>
      <c r="AC120" s="87"/>
      <c r="AD120" s="87"/>
      <c r="AE120" s="87"/>
      <c r="AF120" s="88"/>
      <c r="AG120" s="88"/>
      <c r="AH120" s="88"/>
      <c r="AI120" s="88"/>
      <c r="AJ120" s="88"/>
      <c r="AK120" s="88"/>
      <c r="AL120" s="89" t="s">
        <v>60</v>
      </c>
      <c r="AM120" s="90"/>
      <c r="AN120" s="90"/>
      <c r="AO120" s="90"/>
      <c r="AP120" s="90"/>
      <c r="AQ120" s="91"/>
      <c r="AR120" s="89" t="s">
        <v>60</v>
      </c>
      <c r="AS120" s="90"/>
      <c r="AT120" s="90"/>
      <c r="AU120" s="90"/>
      <c r="AV120" s="91"/>
      <c r="AW120" s="88"/>
      <c r="AX120" s="88"/>
      <c r="AY120" s="88"/>
      <c r="AZ120" s="88"/>
      <c r="BA120" s="88"/>
      <c r="BB120" s="88"/>
      <c r="BC120" s="89" t="s">
        <v>60</v>
      </c>
      <c r="BD120" s="90"/>
      <c r="BE120" s="90"/>
      <c r="BF120" s="90"/>
      <c r="BG120" s="90"/>
      <c r="BH120" s="91"/>
      <c r="BI120" s="89" t="s">
        <v>60</v>
      </c>
      <c r="BJ120" s="90"/>
      <c r="BK120" s="90"/>
      <c r="BL120" s="90"/>
      <c r="BM120" s="91"/>
      <c r="BN120" s="88"/>
      <c r="BO120" s="88"/>
      <c r="BP120" s="88"/>
      <c r="BQ120" s="88"/>
      <c r="BR120" s="88"/>
      <c r="BS120" s="88"/>
      <c r="BT120" s="89" t="s">
        <v>60</v>
      </c>
      <c r="BU120" s="90"/>
      <c r="BV120" s="90"/>
      <c r="BW120" s="90"/>
      <c r="BX120" s="90"/>
      <c r="BY120" s="91"/>
      <c r="BZ120" s="89" t="s">
        <v>60</v>
      </c>
      <c r="CA120" s="90"/>
      <c r="CB120" s="90"/>
      <c r="CC120" s="90"/>
      <c r="CD120" s="98"/>
    </row>
    <row r="121" spans="1:82" ht="12.75" thickBot="1">
      <c r="A121" s="12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 t="s">
        <v>62</v>
      </c>
      <c r="AF121" s="92">
        <f>AF110+AF119</f>
        <v>20603194.25</v>
      </c>
      <c r="AG121" s="93"/>
      <c r="AH121" s="93"/>
      <c r="AI121" s="93"/>
      <c r="AJ121" s="93"/>
      <c r="AK121" s="93"/>
      <c r="AL121" s="94" t="s">
        <v>60</v>
      </c>
      <c r="AM121" s="95"/>
      <c r="AN121" s="95"/>
      <c r="AO121" s="95"/>
      <c r="AP121" s="95"/>
      <c r="AQ121" s="96"/>
      <c r="AR121" s="94" t="s">
        <v>60</v>
      </c>
      <c r="AS121" s="95"/>
      <c r="AT121" s="95"/>
      <c r="AU121" s="95"/>
      <c r="AV121" s="96"/>
      <c r="AW121" s="93">
        <f>AW110+AW119</f>
        <v>21490026.5</v>
      </c>
      <c r="AX121" s="93"/>
      <c r="AY121" s="93"/>
      <c r="AZ121" s="93"/>
      <c r="BA121" s="93"/>
      <c r="BB121" s="93"/>
      <c r="BC121" s="94" t="s">
        <v>60</v>
      </c>
      <c r="BD121" s="95"/>
      <c r="BE121" s="95"/>
      <c r="BF121" s="95"/>
      <c r="BG121" s="95"/>
      <c r="BH121" s="96"/>
      <c r="BI121" s="94" t="s">
        <v>60</v>
      </c>
      <c r="BJ121" s="95"/>
      <c r="BK121" s="95"/>
      <c r="BL121" s="95"/>
      <c r="BM121" s="96"/>
      <c r="BN121" s="149">
        <f>BN110+BN119</f>
        <v>22105985.5</v>
      </c>
      <c r="BO121" s="149"/>
      <c r="BP121" s="149"/>
      <c r="BQ121" s="149"/>
      <c r="BR121" s="149"/>
      <c r="BS121" s="149"/>
      <c r="BT121" s="94" t="s">
        <v>60</v>
      </c>
      <c r="BU121" s="95"/>
      <c r="BV121" s="95"/>
      <c r="BW121" s="95"/>
      <c r="BX121" s="95"/>
      <c r="BY121" s="96"/>
      <c r="BZ121" s="94" t="s">
        <v>60</v>
      </c>
      <c r="CA121" s="95"/>
      <c r="CB121" s="95"/>
      <c r="CC121" s="95"/>
      <c r="CD121" s="97"/>
    </row>
    <row r="123" spans="1:82" ht="15" customHeight="1">
      <c r="A123" s="41" t="s">
        <v>64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</row>
    <row r="124" spans="17:82" ht="12">
      <c r="Q124" s="7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7"/>
      <c r="BN124" s="7"/>
      <c r="BO124" s="7"/>
      <c r="BP124" s="7"/>
      <c r="BQ124" s="7"/>
      <c r="BR124" s="11"/>
      <c r="BS124" s="11"/>
      <c r="BT124" s="11"/>
      <c r="BU124" s="11"/>
      <c r="BV124" s="13"/>
      <c r="BW124" s="13"/>
      <c r="BX124" s="13"/>
      <c r="BY124" s="7"/>
      <c r="BZ124" s="7"/>
      <c r="CA124" s="7"/>
      <c r="CB124" s="7"/>
      <c r="CC124" s="7"/>
      <c r="CD124" s="7"/>
    </row>
    <row r="125" spans="1:82" ht="12.75" customHeight="1">
      <c r="A125" s="42" t="s">
        <v>66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4"/>
      <c r="M125" s="42" t="s">
        <v>65</v>
      </c>
      <c r="N125" s="43"/>
      <c r="O125" s="43"/>
      <c r="P125" s="44"/>
      <c r="Q125" s="47" t="s">
        <v>71</v>
      </c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 t="s">
        <v>53</v>
      </c>
      <c r="AL125" s="48"/>
      <c r="AM125" s="48"/>
      <c r="AN125" s="48"/>
      <c r="AO125" s="48"/>
      <c r="AP125" s="48"/>
      <c r="AQ125" s="48"/>
      <c r="AR125" s="50" t="s">
        <v>52</v>
      </c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2"/>
    </row>
    <row r="126" spans="1:82" ht="12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6"/>
      <c r="M126" s="45"/>
      <c r="N126" s="45"/>
      <c r="O126" s="45"/>
      <c r="P126" s="46"/>
      <c r="Q126" s="47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29"/>
      <c r="AS126" s="26"/>
      <c r="AT126" s="26"/>
      <c r="AU126" s="26"/>
      <c r="AV126" s="26"/>
      <c r="AW126" s="27" t="s">
        <v>173</v>
      </c>
      <c r="AX126" s="53" t="s">
        <v>155</v>
      </c>
      <c r="AY126" s="53"/>
      <c r="AZ126" s="28" t="s">
        <v>174</v>
      </c>
      <c r="BA126" s="26"/>
      <c r="BB126" s="26"/>
      <c r="BC126" s="26"/>
      <c r="BD126" s="26"/>
      <c r="BE126" s="29"/>
      <c r="BF126" s="26"/>
      <c r="BG126" s="26"/>
      <c r="BH126" s="26"/>
      <c r="BI126" s="26"/>
      <c r="BJ126" s="27" t="s">
        <v>204</v>
      </c>
      <c r="BK126" s="53" t="s">
        <v>17</v>
      </c>
      <c r="BL126" s="53"/>
      <c r="BM126" s="28" t="s">
        <v>174</v>
      </c>
      <c r="BN126" s="26"/>
      <c r="BO126" s="26"/>
      <c r="BP126" s="26"/>
      <c r="BQ126" s="26"/>
      <c r="BR126" s="29"/>
      <c r="BS126" s="26"/>
      <c r="BT126" s="26"/>
      <c r="BU126" s="26"/>
      <c r="BV126" s="26"/>
      <c r="BW126" s="27" t="s">
        <v>173</v>
      </c>
      <c r="BX126" s="53" t="s">
        <v>157</v>
      </c>
      <c r="BY126" s="53"/>
      <c r="BZ126" s="28" t="s">
        <v>174</v>
      </c>
      <c r="CA126" s="26"/>
      <c r="CB126" s="26"/>
      <c r="CC126" s="26"/>
      <c r="CD126" s="30"/>
    </row>
    <row r="127" spans="1:82" ht="12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6"/>
      <c r="M127" s="45"/>
      <c r="N127" s="45"/>
      <c r="O127" s="45"/>
      <c r="P127" s="46"/>
      <c r="Q127" s="47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54" t="s">
        <v>54</v>
      </c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6" t="s">
        <v>55</v>
      </c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8"/>
      <c r="BR127" s="56" t="s">
        <v>51</v>
      </c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8"/>
    </row>
    <row r="128" spans="1:82" ht="39" customHeight="1" thickBo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6"/>
      <c r="M128" s="45"/>
      <c r="N128" s="45"/>
      <c r="O128" s="45"/>
      <c r="P128" s="46"/>
      <c r="Q128" s="59" t="s">
        <v>38</v>
      </c>
      <c r="R128" s="60"/>
      <c r="S128" s="60"/>
      <c r="T128" s="60"/>
      <c r="U128" s="60"/>
      <c r="V128" s="60" t="s">
        <v>39</v>
      </c>
      <c r="W128" s="60"/>
      <c r="X128" s="60"/>
      <c r="Y128" s="60"/>
      <c r="Z128" s="60"/>
      <c r="AA128" s="60" t="s">
        <v>40</v>
      </c>
      <c r="AB128" s="60"/>
      <c r="AC128" s="60"/>
      <c r="AD128" s="60"/>
      <c r="AE128" s="60"/>
      <c r="AF128" s="60"/>
      <c r="AG128" s="60" t="s">
        <v>41</v>
      </c>
      <c r="AH128" s="60"/>
      <c r="AI128" s="60"/>
      <c r="AJ128" s="60"/>
      <c r="AK128" s="49"/>
      <c r="AL128" s="49"/>
      <c r="AM128" s="49"/>
      <c r="AN128" s="49"/>
      <c r="AO128" s="49"/>
      <c r="AP128" s="49"/>
      <c r="AQ128" s="49"/>
      <c r="AR128" s="49" t="s">
        <v>50</v>
      </c>
      <c r="AS128" s="49"/>
      <c r="AT128" s="49"/>
      <c r="AU128" s="49"/>
      <c r="AV128" s="49"/>
      <c r="AW128" s="49"/>
      <c r="AX128" s="61" t="s">
        <v>20</v>
      </c>
      <c r="AY128" s="62"/>
      <c r="AZ128" s="63"/>
      <c r="BA128" s="61" t="s">
        <v>63</v>
      </c>
      <c r="BB128" s="62"/>
      <c r="BC128" s="62"/>
      <c r="BD128" s="62"/>
      <c r="BE128" s="49" t="s">
        <v>50</v>
      </c>
      <c r="BF128" s="49"/>
      <c r="BG128" s="49"/>
      <c r="BH128" s="49"/>
      <c r="BI128" s="49"/>
      <c r="BJ128" s="49"/>
      <c r="BK128" s="61" t="s">
        <v>20</v>
      </c>
      <c r="BL128" s="62"/>
      <c r="BM128" s="63"/>
      <c r="BN128" s="61" t="s">
        <v>63</v>
      </c>
      <c r="BO128" s="62"/>
      <c r="BP128" s="62"/>
      <c r="BQ128" s="62"/>
      <c r="BR128" s="49" t="s">
        <v>50</v>
      </c>
      <c r="BS128" s="49"/>
      <c r="BT128" s="49"/>
      <c r="BU128" s="49"/>
      <c r="BV128" s="49"/>
      <c r="BW128" s="49"/>
      <c r="BX128" s="61" t="s">
        <v>20</v>
      </c>
      <c r="BY128" s="62"/>
      <c r="BZ128" s="63"/>
      <c r="CA128" s="61" t="s">
        <v>63</v>
      </c>
      <c r="CB128" s="62"/>
      <c r="CC128" s="62"/>
      <c r="CD128" s="63"/>
    </row>
    <row r="129" spans="1:82" ht="12.75" customHeight="1" thickBot="1">
      <c r="A129" s="64" t="s">
        <v>21</v>
      </c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6" t="s">
        <v>22</v>
      </c>
      <c r="N129" s="65"/>
      <c r="O129" s="65"/>
      <c r="P129" s="65"/>
      <c r="Q129" s="67" t="s">
        <v>23</v>
      </c>
      <c r="R129" s="68"/>
      <c r="S129" s="68"/>
      <c r="T129" s="68"/>
      <c r="U129" s="68"/>
      <c r="V129" s="68" t="s">
        <v>24</v>
      </c>
      <c r="W129" s="68"/>
      <c r="X129" s="68"/>
      <c r="Y129" s="68"/>
      <c r="Z129" s="68"/>
      <c r="AA129" s="68" t="s">
        <v>25</v>
      </c>
      <c r="AB129" s="68"/>
      <c r="AC129" s="68"/>
      <c r="AD129" s="68"/>
      <c r="AE129" s="68"/>
      <c r="AF129" s="68"/>
      <c r="AG129" s="68" t="s">
        <v>26</v>
      </c>
      <c r="AH129" s="68"/>
      <c r="AI129" s="68"/>
      <c r="AJ129" s="68"/>
      <c r="AK129" s="68" t="s">
        <v>27</v>
      </c>
      <c r="AL129" s="68"/>
      <c r="AM129" s="68"/>
      <c r="AN129" s="68"/>
      <c r="AO129" s="68"/>
      <c r="AP129" s="68"/>
      <c r="AQ129" s="68"/>
      <c r="AR129" s="68" t="s">
        <v>28</v>
      </c>
      <c r="AS129" s="68"/>
      <c r="AT129" s="68"/>
      <c r="AU129" s="68"/>
      <c r="AV129" s="68"/>
      <c r="AW129" s="68"/>
      <c r="AX129" s="69" t="s">
        <v>29</v>
      </c>
      <c r="AY129" s="70"/>
      <c r="AZ129" s="67"/>
      <c r="BA129" s="69" t="s">
        <v>37</v>
      </c>
      <c r="BB129" s="70"/>
      <c r="BC129" s="70"/>
      <c r="BD129" s="70"/>
      <c r="BE129" s="68" t="s">
        <v>56</v>
      </c>
      <c r="BF129" s="68"/>
      <c r="BG129" s="68"/>
      <c r="BH129" s="68"/>
      <c r="BI129" s="68"/>
      <c r="BJ129" s="68"/>
      <c r="BK129" s="69" t="s">
        <v>57</v>
      </c>
      <c r="BL129" s="70"/>
      <c r="BM129" s="67"/>
      <c r="BN129" s="69" t="s">
        <v>58</v>
      </c>
      <c r="BO129" s="70"/>
      <c r="BP129" s="70"/>
      <c r="BQ129" s="70"/>
      <c r="BR129" s="68" t="s">
        <v>59</v>
      </c>
      <c r="BS129" s="68"/>
      <c r="BT129" s="68"/>
      <c r="BU129" s="68"/>
      <c r="BV129" s="68"/>
      <c r="BW129" s="68"/>
      <c r="BX129" s="69" t="s">
        <v>67</v>
      </c>
      <c r="BY129" s="70"/>
      <c r="BZ129" s="67"/>
      <c r="CA129" s="69" t="s">
        <v>68</v>
      </c>
      <c r="CB129" s="70"/>
      <c r="CC129" s="70"/>
      <c r="CD129" s="71"/>
    </row>
    <row r="130" spans="1:82" s="31" customFormat="1" ht="12">
      <c r="A130" s="72" t="s">
        <v>111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3" t="s">
        <v>147</v>
      </c>
      <c r="N130" s="73"/>
      <c r="O130" s="73"/>
      <c r="P130" s="73"/>
      <c r="Q130" s="33" t="s">
        <v>76</v>
      </c>
      <c r="R130" s="33"/>
      <c r="S130" s="33"/>
      <c r="T130" s="33"/>
      <c r="U130" s="33"/>
      <c r="V130" s="33" t="s">
        <v>91</v>
      </c>
      <c r="W130" s="33"/>
      <c r="X130" s="33"/>
      <c r="Y130" s="33"/>
      <c r="Z130" s="33"/>
      <c r="AA130" s="33" t="s">
        <v>162</v>
      </c>
      <c r="AB130" s="33"/>
      <c r="AC130" s="33"/>
      <c r="AD130" s="33"/>
      <c r="AE130" s="33"/>
      <c r="AF130" s="33"/>
      <c r="AG130" s="33" t="s">
        <v>77</v>
      </c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5">
        <v>990000</v>
      </c>
      <c r="AS130" s="35"/>
      <c r="AT130" s="35"/>
      <c r="AU130" s="35"/>
      <c r="AV130" s="35"/>
      <c r="AW130" s="35"/>
      <c r="AX130" s="36"/>
      <c r="AY130" s="36"/>
      <c r="AZ130" s="36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75"/>
      <c r="BY130" s="75"/>
      <c r="BZ130" s="75"/>
      <c r="CA130" s="75"/>
      <c r="CB130" s="75"/>
      <c r="CC130" s="75"/>
      <c r="CD130" s="76"/>
    </row>
    <row r="131" spans="1:82" s="31" customFormat="1" ht="36" customHeight="1">
      <c r="A131" s="74" t="s">
        <v>112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3" t="s">
        <v>91</v>
      </c>
      <c r="N131" s="73"/>
      <c r="O131" s="73"/>
      <c r="P131" s="73"/>
      <c r="Q131" s="33" t="s">
        <v>76</v>
      </c>
      <c r="R131" s="33"/>
      <c r="S131" s="33"/>
      <c r="T131" s="33"/>
      <c r="U131" s="33"/>
      <c r="V131" s="33" t="s">
        <v>91</v>
      </c>
      <c r="W131" s="33"/>
      <c r="X131" s="33"/>
      <c r="Y131" s="33"/>
      <c r="Z131" s="33"/>
      <c r="AA131" s="33" t="s">
        <v>162</v>
      </c>
      <c r="AB131" s="33"/>
      <c r="AC131" s="33"/>
      <c r="AD131" s="33"/>
      <c r="AE131" s="33"/>
      <c r="AF131" s="33"/>
      <c r="AG131" s="33" t="s">
        <v>78</v>
      </c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5">
        <v>298980</v>
      </c>
      <c r="AS131" s="35"/>
      <c r="AT131" s="35"/>
      <c r="AU131" s="35"/>
      <c r="AV131" s="35"/>
      <c r="AW131" s="35"/>
      <c r="AX131" s="36"/>
      <c r="AY131" s="36"/>
      <c r="AZ131" s="36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77"/>
    </row>
    <row r="132" spans="1:82" s="31" customFormat="1" ht="22.5" customHeight="1">
      <c r="A132" s="78" t="s">
        <v>113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9"/>
      <c r="N132" s="79"/>
      <c r="O132" s="79"/>
      <c r="P132" s="79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 t="s">
        <v>162</v>
      </c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9">
        <f>AR130+AR131</f>
        <v>1288980</v>
      </c>
      <c r="AS132" s="39"/>
      <c r="AT132" s="39"/>
      <c r="AU132" s="39"/>
      <c r="AV132" s="39"/>
      <c r="AW132" s="39"/>
      <c r="AX132" s="40"/>
      <c r="AY132" s="40"/>
      <c r="AZ132" s="40"/>
      <c r="BA132" s="39"/>
      <c r="BB132" s="39"/>
      <c r="BC132" s="39"/>
      <c r="BD132" s="39"/>
      <c r="BE132" s="39">
        <f>BE130+BE131</f>
        <v>0</v>
      </c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80"/>
    </row>
    <row r="133" spans="1:82" ht="12">
      <c r="A133" s="72" t="s">
        <v>111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3" t="s">
        <v>148</v>
      </c>
      <c r="N133" s="73"/>
      <c r="O133" s="73"/>
      <c r="P133" s="73"/>
      <c r="Q133" s="33" t="s">
        <v>76</v>
      </c>
      <c r="R133" s="33"/>
      <c r="S133" s="33"/>
      <c r="T133" s="33"/>
      <c r="U133" s="33"/>
      <c r="V133" s="33" t="s">
        <v>91</v>
      </c>
      <c r="W133" s="33"/>
      <c r="X133" s="33"/>
      <c r="Y133" s="33"/>
      <c r="Z133" s="33"/>
      <c r="AA133" s="33" t="s">
        <v>92</v>
      </c>
      <c r="AB133" s="33"/>
      <c r="AC133" s="33"/>
      <c r="AD133" s="33"/>
      <c r="AE133" s="33"/>
      <c r="AF133" s="33"/>
      <c r="AG133" s="33" t="s">
        <v>77</v>
      </c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5">
        <v>6328239</v>
      </c>
      <c r="AS133" s="35"/>
      <c r="AT133" s="35"/>
      <c r="AU133" s="35"/>
      <c r="AV133" s="35"/>
      <c r="AW133" s="35"/>
      <c r="AX133" s="36"/>
      <c r="AY133" s="36"/>
      <c r="AZ133" s="36"/>
      <c r="BA133" s="36"/>
      <c r="BB133" s="36"/>
      <c r="BC133" s="36"/>
      <c r="BD133" s="36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75"/>
      <c r="BY133" s="75"/>
      <c r="BZ133" s="75"/>
      <c r="CA133" s="75"/>
      <c r="CB133" s="75"/>
      <c r="CC133" s="75"/>
      <c r="CD133" s="76"/>
    </row>
    <row r="134" spans="1:82" ht="34.5" customHeight="1">
      <c r="A134" s="74" t="s">
        <v>112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 t="s">
        <v>149</v>
      </c>
      <c r="N134" s="73"/>
      <c r="O134" s="73"/>
      <c r="P134" s="73"/>
      <c r="Q134" s="33" t="s">
        <v>76</v>
      </c>
      <c r="R134" s="33"/>
      <c r="S134" s="33"/>
      <c r="T134" s="33"/>
      <c r="U134" s="33"/>
      <c r="V134" s="33" t="s">
        <v>91</v>
      </c>
      <c r="W134" s="33"/>
      <c r="X134" s="33"/>
      <c r="Y134" s="33"/>
      <c r="Z134" s="33"/>
      <c r="AA134" s="33" t="s">
        <v>92</v>
      </c>
      <c r="AB134" s="33"/>
      <c r="AC134" s="33"/>
      <c r="AD134" s="33"/>
      <c r="AE134" s="33"/>
      <c r="AF134" s="33"/>
      <c r="AG134" s="33" t="s">
        <v>78</v>
      </c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5">
        <v>1911128</v>
      </c>
      <c r="AS134" s="35"/>
      <c r="AT134" s="35"/>
      <c r="AU134" s="35"/>
      <c r="AV134" s="35"/>
      <c r="AW134" s="35"/>
      <c r="AX134" s="36"/>
      <c r="AY134" s="36"/>
      <c r="AZ134" s="36"/>
      <c r="BA134" s="36"/>
      <c r="BB134" s="36"/>
      <c r="BC134" s="36"/>
      <c r="BD134" s="36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77"/>
    </row>
    <row r="135" spans="1:82" ht="23.25" customHeight="1">
      <c r="A135" s="81" t="s">
        <v>187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73" t="s">
        <v>150</v>
      </c>
      <c r="N135" s="73"/>
      <c r="O135" s="73"/>
      <c r="P135" s="73"/>
      <c r="Q135" s="33" t="s">
        <v>76</v>
      </c>
      <c r="R135" s="33"/>
      <c r="S135" s="33"/>
      <c r="T135" s="33"/>
      <c r="U135" s="33"/>
      <c r="V135" s="33" t="s">
        <v>91</v>
      </c>
      <c r="W135" s="33"/>
      <c r="X135" s="33"/>
      <c r="Y135" s="33"/>
      <c r="Z135" s="33"/>
      <c r="AA135" s="33" t="s">
        <v>92</v>
      </c>
      <c r="AB135" s="33"/>
      <c r="AC135" s="33"/>
      <c r="AD135" s="33"/>
      <c r="AE135" s="33"/>
      <c r="AF135" s="33"/>
      <c r="AG135" s="33" t="s">
        <v>79</v>
      </c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5">
        <f>54875+635747</f>
        <v>690622</v>
      </c>
      <c r="AS135" s="35"/>
      <c r="AT135" s="35"/>
      <c r="AU135" s="35"/>
      <c r="AV135" s="35"/>
      <c r="AW135" s="35"/>
      <c r="AX135" s="36"/>
      <c r="AY135" s="36"/>
      <c r="AZ135" s="36"/>
      <c r="BA135" s="36"/>
      <c r="BB135" s="36"/>
      <c r="BC135" s="36"/>
      <c r="BD135" s="36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77"/>
    </row>
    <row r="136" spans="1:82" ht="23.25" customHeight="1">
      <c r="A136" s="78" t="s">
        <v>113</v>
      </c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9"/>
      <c r="N136" s="79"/>
      <c r="O136" s="79"/>
      <c r="P136" s="79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 t="s">
        <v>92</v>
      </c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40">
        <f>SUM(AR133:AR135)</f>
        <v>8929989</v>
      </c>
      <c r="AS136" s="40"/>
      <c r="AT136" s="40"/>
      <c r="AU136" s="40"/>
      <c r="AV136" s="40"/>
      <c r="AW136" s="40"/>
      <c r="AX136" s="40"/>
      <c r="AY136" s="40"/>
      <c r="AZ136" s="40"/>
      <c r="BA136" s="39"/>
      <c r="BB136" s="39"/>
      <c r="BC136" s="39"/>
      <c r="BD136" s="39"/>
      <c r="BE136" s="39">
        <f>SUM(BE133:BE135)</f>
        <v>0</v>
      </c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80"/>
    </row>
    <row r="137" spans="1:82" ht="12">
      <c r="A137" s="82" t="s">
        <v>111</v>
      </c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73" t="s">
        <v>151</v>
      </c>
      <c r="N137" s="73"/>
      <c r="O137" s="73"/>
      <c r="P137" s="73"/>
      <c r="Q137" s="33" t="s">
        <v>76</v>
      </c>
      <c r="R137" s="33"/>
      <c r="S137" s="33"/>
      <c r="T137" s="33"/>
      <c r="U137" s="33"/>
      <c r="V137" s="33" t="s">
        <v>91</v>
      </c>
      <c r="W137" s="33"/>
      <c r="X137" s="33"/>
      <c r="Y137" s="33"/>
      <c r="Z137" s="33"/>
      <c r="AA137" s="33" t="s">
        <v>93</v>
      </c>
      <c r="AB137" s="33"/>
      <c r="AC137" s="33"/>
      <c r="AD137" s="33"/>
      <c r="AE137" s="33"/>
      <c r="AF137" s="33"/>
      <c r="AG137" s="33" t="s">
        <v>77</v>
      </c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5">
        <v>4300000</v>
      </c>
      <c r="AS137" s="35"/>
      <c r="AT137" s="35"/>
      <c r="AU137" s="35"/>
      <c r="AV137" s="35"/>
      <c r="AW137" s="35"/>
      <c r="AX137" s="36"/>
      <c r="AY137" s="36"/>
      <c r="AZ137" s="36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77"/>
    </row>
    <row r="138" spans="1:82" ht="50.25" customHeight="1">
      <c r="A138" s="81" t="s">
        <v>114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73" t="s">
        <v>76</v>
      </c>
      <c r="N138" s="73"/>
      <c r="O138" s="73"/>
      <c r="P138" s="73"/>
      <c r="Q138" s="33" t="s">
        <v>76</v>
      </c>
      <c r="R138" s="33"/>
      <c r="S138" s="33"/>
      <c r="T138" s="33"/>
      <c r="U138" s="33"/>
      <c r="V138" s="33" t="s">
        <v>91</v>
      </c>
      <c r="W138" s="33"/>
      <c r="X138" s="33"/>
      <c r="Y138" s="33"/>
      <c r="Z138" s="33"/>
      <c r="AA138" s="33" t="s">
        <v>93</v>
      </c>
      <c r="AB138" s="33"/>
      <c r="AC138" s="33"/>
      <c r="AD138" s="33"/>
      <c r="AE138" s="33"/>
      <c r="AF138" s="33"/>
      <c r="AG138" s="33" t="s">
        <v>80</v>
      </c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5"/>
      <c r="AS138" s="35"/>
      <c r="AT138" s="35"/>
      <c r="AU138" s="35"/>
      <c r="AV138" s="35"/>
      <c r="AW138" s="35"/>
      <c r="AX138" s="36"/>
      <c r="AY138" s="36"/>
      <c r="AZ138" s="36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77"/>
    </row>
    <row r="139" spans="1:82" ht="36.75" customHeight="1">
      <c r="A139" s="74" t="s">
        <v>112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3" t="s">
        <v>152</v>
      </c>
      <c r="N139" s="73"/>
      <c r="O139" s="73"/>
      <c r="P139" s="73"/>
      <c r="Q139" s="33" t="s">
        <v>76</v>
      </c>
      <c r="R139" s="33"/>
      <c r="S139" s="33"/>
      <c r="T139" s="33"/>
      <c r="U139" s="33"/>
      <c r="V139" s="33" t="s">
        <v>91</v>
      </c>
      <c r="W139" s="33"/>
      <c r="X139" s="33"/>
      <c r="Y139" s="33"/>
      <c r="Z139" s="33"/>
      <c r="AA139" s="33" t="s">
        <v>93</v>
      </c>
      <c r="AB139" s="33"/>
      <c r="AC139" s="33"/>
      <c r="AD139" s="33"/>
      <c r="AE139" s="33"/>
      <c r="AF139" s="33"/>
      <c r="AG139" s="33" t="s">
        <v>78</v>
      </c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5">
        <v>1298600</v>
      </c>
      <c r="AS139" s="35"/>
      <c r="AT139" s="35"/>
      <c r="AU139" s="35"/>
      <c r="AV139" s="35"/>
      <c r="AW139" s="35"/>
      <c r="AX139" s="36"/>
      <c r="AY139" s="36"/>
      <c r="AZ139" s="36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77"/>
    </row>
    <row r="140" spans="1:82" ht="24" customHeight="1">
      <c r="A140" s="81" t="s">
        <v>187</v>
      </c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73" t="s">
        <v>153</v>
      </c>
      <c r="N140" s="73"/>
      <c r="O140" s="73"/>
      <c r="P140" s="73"/>
      <c r="Q140" s="33" t="s">
        <v>76</v>
      </c>
      <c r="R140" s="33"/>
      <c r="S140" s="33"/>
      <c r="T140" s="33"/>
      <c r="U140" s="33"/>
      <c r="V140" s="33" t="s">
        <v>91</v>
      </c>
      <c r="W140" s="33"/>
      <c r="X140" s="33"/>
      <c r="Y140" s="33"/>
      <c r="Z140" s="33"/>
      <c r="AA140" s="33" t="s">
        <v>93</v>
      </c>
      <c r="AB140" s="33"/>
      <c r="AC140" s="33"/>
      <c r="AD140" s="33"/>
      <c r="AE140" s="33"/>
      <c r="AF140" s="33"/>
      <c r="AG140" s="33" t="s">
        <v>79</v>
      </c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5">
        <f>23050+126808+21000</f>
        <v>170858</v>
      </c>
      <c r="AS140" s="35"/>
      <c r="AT140" s="35"/>
      <c r="AU140" s="35"/>
      <c r="AV140" s="35"/>
      <c r="AW140" s="35"/>
      <c r="AX140" s="36"/>
      <c r="AY140" s="36"/>
      <c r="AZ140" s="36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77"/>
    </row>
    <row r="141" spans="1:82" ht="12" customHeight="1">
      <c r="A141" s="81" t="s">
        <v>116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73" t="s">
        <v>37</v>
      </c>
      <c r="N141" s="73"/>
      <c r="O141" s="73"/>
      <c r="P141" s="73"/>
      <c r="Q141" s="33" t="s">
        <v>76</v>
      </c>
      <c r="R141" s="33"/>
      <c r="S141" s="33"/>
      <c r="T141" s="33"/>
      <c r="U141" s="33"/>
      <c r="V141" s="33" t="s">
        <v>91</v>
      </c>
      <c r="W141" s="33"/>
      <c r="X141" s="33"/>
      <c r="Y141" s="33"/>
      <c r="Z141" s="33"/>
      <c r="AA141" s="33" t="s">
        <v>93</v>
      </c>
      <c r="AB141" s="33"/>
      <c r="AC141" s="33"/>
      <c r="AD141" s="33"/>
      <c r="AE141" s="33"/>
      <c r="AF141" s="33"/>
      <c r="AG141" s="33" t="s">
        <v>175</v>
      </c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5"/>
      <c r="AS141" s="35"/>
      <c r="AT141" s="35"/>
      <c r="AU141" s="35"/>
      <c r="AV141" s="35"/>
      <c r="AW141" s="35"/>
      <c r="AX141" s="36"/>
      <c r="AY141" s="36"/>
      <c r="AZ141" s="36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77"/>
    </row>
    <row r="142" spans="1:82" ht="36" customHeight="1">
      <c r="A142" s="81" t="s">
        <v>115</v>
      </c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73" t="s">
        <v>56</v>
      </c>
      <c r="N142" s="73"/>
      <c r="O142" s="73"/>
      <c r="P142" s="73"/>
      <c r="Q142" s="33" t="s">
        <v>76</v>
      </c>
      <c r="R142" s="33"/>
      <c r="S142" s="33"/>
      <c r="T142" s="33"/>
      <c r="U142" s="33"/>
      <c r="V142" s="33" t="s">
        <v>91</v>
      </c>
      <c r="W142" s="33"/>
      <c r="X142" s="33"/>
      <c r="Y142" s="33"/>
      <c r="Z142" s="33"/>
      <c r="AA142" s="33" t="s">
        <v>93</v>
      </c>
      <c r="AB142" s="33"/>
      <c r="AC142" s="33"/>
      <c r="AD142" s="33"/>
      <c r="AE142" s="33"/>
      <c r="AF142" s="33"/>
      <c r="AG142" s="33" t="s">
        <v>81</v>
      </c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5"/>
      <c r="AS142" s="35"/>
      <c r="AT142" s="35"/>
      <c r="AU142" s="35"/>
      <c r="AV142" s="35"/>
      <c r="AW142" s="35"/>
      <c r="AX142" s="36"/>
      <c r="AY142" s="36"/>
      <c r="AZ142" s="36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77"/>
    </row>
    <row r="143" spans="1:82" ht="23.25" customHeight="1">
      <c r="A143" s="81" t="s">
        <v>120</v>
      </c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73" t="s">
        <v>57</v>
      </c>
      <c r="N143" s="73"/>
      <c r="O143" s="73"/>
      <c r="P143" s="73"/>
      <c r="Q143" s="33" t="s">
        <v>76</v>
      </c>
      <c r="R143" s="33"/>
      <c r="S143" s="33"/>
      <c r="T143" s="33"/>
      <c r="U143" s="33"/>
      <c r="V143" s="33" t="s">
        <v>91</v>
      </c>
      <c r="W143" s="33"/>
      <c r="X143" s="33"/>
      <c r="Y143" s="33"/>
      <c r="Z143" s="33"/>
      <c r="AA143" s="33" t="s">
        <v>93</v>
      </c>
      <c r="AB143" s="33"/>
      <c r="AC143" s="33"/>
      <c r="AD143" s="33"/>
      <c r="AE143" s="33"/>
      <c r="AF143" s="33"/>
      <c r="AG143" s="33" t="s">
        <v>121</v>
      </c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5"/>
      <c r="AS143" s="35"/>
      <c r="AT143" s="35"/>
      <c r="AU143" s="35"/>
      <c r="AV143" s="35"/>
      <c r="AW143" s="35"/>
      <c r="AX143" s="36"/>
      <c r="AY143" s="36"/>
      <c r="AZ143" s="36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77"/>
    </row>
    <row r="144" spans="1:82" ht="12" customHeight="1">
      <c r="A144" s="81" t="s">
        <v>116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73" t="s">
        <v>58</v>
      </c>
      <c r="N144" s="73"/>
      <c r="O144" s="73"/>
      <c r="P144" s="73"/>
      <c r="Q144" s="33" t="s">
        <v>76</v>
      </c>
      <c r="R144" s="33"/>
      <c r="S144" s="33"/>
      <c r="T144" s="33"/>
      <c r="U144" s="33"/>
      <c r="V144" s="33" t="s">
        <v>91</v>
      </c>
      <c r="W144" s="33"/>
      <c r="X144" s="33"/>
      <c r="Y144" s="33"/>
      <c r="Z144" s="33"/>
      <c r="AA144" s="33" t="s">
        <v>93</v>
      </c>
      <c r="AB144" s="33"/>
      <c r="AC144" s="33"/>
      <c r="AD144" s="33"/>
      <c r="AE144" s="33"/>
      <c r="AF144" s="33"/>
      <c r="AG144" s="33" t="s">
        <v>82</v>
      </c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5"/>
      <c r="AS144" s="35"/>
      <c r="AT144" s="35"/>
      <c r="AU144" s="35"/>
      <c r="AV144" s="35"/>
      <c r="AW144" s="35"/>
      <c r="AX144" s="36"/>
      <c r="AY144" s="36"/>
      <c r="AZ144" s="36"/>
      <c r="BA144" s="35"/>
      <c r="BB144" s="35"/>
      <c r="BC144" s="35"/>
      <c r="BD144" s="35"/>
      <c r="BE144" s="36"/>
      <c r="BF144" s="36"/>
      <c r="BG144" s="36"/>
      <c r="BH144" s="36"/>
      <c r="BI144" s="36"/>
      <c r="BJ144" s="36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77"/>
    </row>
    <row r="145" spans="1:82" ht="21.75" customHeight="1">
      <c r="A145" s="78" t="s">
        <v>113</v>
      </c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9"/>
      <c r="N145" s="79"/>
      <c r="O145" s="79"/>
      <c r="P145" s="79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 t="s">
        <v>93</v>
      </c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40">
        <f>SUM(AR137:AR144)</f>
        <v>5769458</v>
      </c>
      <c r="AS145" s="40"/>
      <c r="AT145" s="40"/>
      <c r="AU145" s="40"/>
      <c r="AV145" s="40"/>
      <c r="AW145" s="40"/>
      <c r="AX145" s="40"/>
      <c r="AY145" s="40"/>
      <c r="AZ145" s="40"/>
      <c r="BA145" s="39"/>
      <c r="BB145" s="39"/>
      <c r="BC145" s="39"/>
      <c r="BD145" s="39"/>
      <c r="BE145" s="39">
        <f>SUM(BE137:BE144)</f>
        <v>0</v>
      </c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80"/>
    </row>
    <row r="146" spans="1:82" ht="23.25" customHeight="1">
      <c r="A146" s="81" t="s">
        <v>187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73" t="s">
        <v>59</v>
      </c>
      <c r="N146" s="73"/>
      <c r="O146" s="73"/>
      <c r="P146" s="73"/>
      <c r="Q146" s="33" t="s">
        <v>76</v>
      </c>
      <c r="R146" s="33"/>
      <c r="S146" s="33"/>
      <c r="T146" s="33"/>
      <c r="U146" s="33"/>
      <c r="V146" s="33" t="s">
        <v>91</v>
      </c>
      <c r="W146" s="33"/>
      <c r="X146" s="33"/>
      <c r="Y146" s="33"/>
      <c r="Z146" s="33"/>
      <c r="AA146" s="33" t="s">
        <v>94</v>
      </c>
      <c r="AB146" s="33"/>
      <c r="AC146" s="33"/>
      <c r="AD146" s="33"/>
      <c r="AE146" s="33"/>
      <c r="AF146" s="33"/>
      <c r="AG146" s="33" t="s">
        <v>79</v>
      </c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5">
        <v>54837</v>
      </c>
      <c r="AS146" s="35"/>
      <c r="AT146" s="35"/>
      <c r="AU146" s="35"/>
      <c r="AV146" s="35"/>
      <c r="AW146" s="35"/>
      <c r="AX146" s="36"/>
      <c r="AY146" s="36"/>
      <c r="AZ146" s="36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77"/>
    </row>
    <row r="147" spans="1:82" ht="27" customHeight="1">
      <c r="A147" s="81" t="s">
        <v>188</v>
      </c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73" t="s">
        <v>67</v>
      </c>
      <c r="N147" s="73"/>
      <c r="O147" s="73"/>
      <c r="P147" s="73"/>
      <c r="Q147" s="33" t="s">
        <v>76</v>
      </c>
      <c r="R147" s="33"/>
      <c r="S147" s="33"/>
      <c r="T147" s="33"/>
      <c r="U147" s="33"/>
      <c r="V147" s="33" t="s">
        <v>91</v>
      </c>
      <c r="W147" s="33"/>
      <c r="X147" s="33"/>
      <c r="Y147" s="33"/>
      <c r="Z147" s="33"/>
      <c r="AA147" s="33" t="s">
        <v>94</v>
      </c>
      <c r="AB147" s="33"/>
      <c r="AC147" s="33"/>
      <c r="AD147" s="33"/>
      <c r="AE147" s="33"/>
      <c r="AF147" s="33"/>
      <c r="AG147" s="33" t="s">
        <v>176</v>
      </c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5">
        <f>1903100+435360</f>
        <v>2338460</v>
      </c>
      <c r="AS147" s="35"/>
      <c r="AT147" s="35"/>
      <c r="AU147" s="35"/>
      <c r="AV147" s="35"/>
      <c r="AW147" s="35"/>
      <c r="AX147" s="36"/>
      <c r="AY147" s="36"/>
      <c r="AZ147" s="36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77"/>
    </row>
    <row r="148" spans="1:82" ht="21" customHeight="1">
      <c r="A148" s="78" t="s">
        <v>113</v>
      </c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9"/>
      <c r="N148" s="79"/>
      <c r="O148" s="79"/>
      <c r="P148" s="79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 t="s">
        <v>94</v>
      </c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40">
        <f>AR146+AR147</f>
        <v>2393297</v>
      </c>
      <c r="AS148" s="40"/>
      <c r="AT148" s="40"/>
      <c r="AU148" s="40"/>
      <c r="AV148" s="40"/>
      <c r="AW148" s="40"/>
      <c r="AX148" s="40"/>
      <c r="AY148" s="40"/>
      <c r="AZ148" s="40"/>
      <c r="BA148" s="39"/>
      <c r="BB148" s="39"/>
      <c r="BC148" s="39"/>
      <c r="BD148" s="39"/>
      <c r="BE148" s="39">
        <f>BE146+BE147</f>
        <v>0</v>
      </c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80"/>
    </row>
    <row r="149" spans="1:82" ht="38.25" customHeight="1">
      <c r="A149" s="81" t="s">
        <v>189</v>
      </c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73" t="s">
        <v>68</v>
      </c>
      <c r="N149" s="73"/>
      <c r="O149" s="73"/>
      <c r="P149" s="73"/>
      <c r="Q149" s="33" t="s">
        <v>76</v>
      </c>
      <c r="R149" s="33"/>
      <c r="S149" s="33"/>
      <c r="T149" s="33"/>
      <c r="U149" s="33"/>
      <c r="V149" s="33" t="s">
        <v>91</v>
      </c>
      <c r="W149" s="33"/>
      <c r="X149" s="33"/>
      <c r="Y149" s="33"/>
      <c r="Z149" s="33"/>
      <c r="AA149" s="33" t="s">
        <v>95</v>
      </c>
      <c r="AB149" s="33"/>
      <c r="AC149" s="33"/>
      <c r="AD149" s="33"/>
      <c r="AE149" s="33"/>
      <c r="AF149" s="33"/>
      <c r="AG149" s="33" t="s">
        <v>79</v>
      </c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6"/>
      <c r="AS149" s="36"/>
      <c r="AT149" s="36"/>
      <c r="AU149" s="36"/>
      <c r="AV149" s="36"/>
      <c r="AW149" s="36"/>
      <c r="AX149" s="36"/>
      <c r="AY149" s="36"/>
      <c r="AZ149" s="36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77"/>
    </row>
    <row r="150" spans="1:82" ht="21.75" customHeight="1">
      <c r="A150" s="78" t="s">
        <v>113</v>
      </c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9"/>
      <c r="N150" s="79"/>
      <c r="O150" s="79"/>
      <c r="P150" s="79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 t="s">
        <v>95</v>
      </c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40">
        <f>SUM(AR149)</f>
        <v>0</v>
      </c>
      <c r="AS150" s="40"/>
      <c r="AT150" s="40"/>
      <c r="AU150" s="40"/>
      <c r="AV150" s="40"/>
      <c r="AW150" s="40"/>
      <c r="AX150" s="40"/>
      <c r="AY150" s="40"/>
      <c r="AZ150" s="40"/>
      <c r="BA150" s="39"/>
      <c r="BB150" s="39"/>
      <c r="BC150" s="39"/>
      <c r="BD150" s="39"/>
      <c r="BE150" s="39">
        <f>SUM(BE149)</f>
        <v>0</v>
      </c>
      <c r="BF150" s="39"/>
      <c r="BG150" s="39"/>
      <c r="BH150" s="39"/>
      <c r="BI150" s="39"/>
      <c r="BJ150" s="39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77"/>
    </row>
    <row r="151" spans="1:82" ht="68.25" customHeight="1">
      <c r="A151" s="81" t="s">
        <v>190</v>
      </c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73" t="s">
        <v>154</v>
      </c>
      <c r="N151" s="73"/>
      <c r="O151" s="73"/>
      <c r="P151" s="73"/>
      <c r="Q151" s="33" t="s">
        <v>76</v>
      </c>
      <c r="R151" s="33"/>
      <c r="S151" s="33"/>
      <c r="T151" s="33"/>
      <c r="U151" s="33"/>
      <c r="V151" s="33" t="s">
        <v>91</v>
      </c>
      <c r="W151" s="33"/>
      <c r="X151" s="33"/>
      <c r="Y151" s="33"/>
      <c r="Z151" s="33"/>
      <c r="AA151" s="33" t="s">
        <v>96</v>
      </c>
      <c r="AB151" s="33"/>
      <c r="AC151" s="33"/>
      <c r="AD151" s="33"/>
      <c r="AE151" s="33"/>
      <c r="AF151" s="33"/>
      <c r="AG151" s="33" t="s">
        <v>79</v>
      </c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6">
        <v>806000</v>
      </c>
      <c r="AS151" s="36"/>
      <c r="AT151" s="36"/>
      <c r="AU151" s="36"/>
      <c r="AV151" s="36"/>
      <c r="AW151" s="36"/>
      <c r="AX151" s="36"/>
      <c r="AY151" s="36"/>
      <c r="AZ151" s="36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77"/>
    </row>
    <row r="152" spans="1:82" ht="21.75" customHeight="1">
      <c r="A152" s="78" t="s">
        <v>113</v>
      </c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9"/>
      <c r="N152" s="79"/>
      <c r="O152" s="79"/>
      <c r="P152" s="79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 t="s">
        <v>96</v>
      </c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40">
        <f>SUM(AR151)</f>
        <v>806000</v>
      </c>
      <c r="AS152" s="40"/>
      <c r="AT152" s="40"/>
      <c r="AU152" s="40"/>
      <c r="AV152" s="40"/>
      <c r="AW152" s="40"/>
      <c r="AX152" s="40"/>
      <c r="AY152" s="40"/>
      <c r="AZ152" s="40"/>
      <c r="BA152" s="39"/>
      <c r="BB152" s="39"/>
      <c r="BC152" s="39"/>
      <c r="BD152" s="39"/>
      <c r="BE152" s="39">
        <f>SUM(BE151)</f>
        <v>0</v>
      </c>
      <c r="BF152" s="39"/>
      <c r="BG152" s="39"/>
      <c r="BH152" s="39"/>
      <c r="BI152" s="39"/>
      <c r="BJ152" s="39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77"/>
    </row>
    <row r="153" spans="1:82" ht="34.5" customHeight="1">
      <c r="A153" s="81" t="s">
        <v>124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73" t="s">
        <v>105</v>
      </c>
      <c r="N153" s="73"/>
      <c r="O153" s="73"/>
      <c r="P153" s="73"/>
      <c r="Q153" s="33" t="s">
        <v>76</v>
      </c>
      <c r="R153" s="33"/>
      <c r="S153" s="33"/>
      <c r="T153" s="33"/>
      <c r="U153" s="33"/>
      <c r="V153" s="33" t="s">
        <v>91</v>
      </c>
      <c r="W153" s="33"/>
      <c r="X153" s="33"/>
      <c r="Y153" s="33"/>
      <c r="Z153" s="33"/>
      <c r="AA153" s="33" t="s">
        <v>97</v>
      </c>
      <c r="AB153" s="33"/>
      <c r="AC153" s="33"/>
      <c r="AD153" s="33"/>
      <c r="AE153" s="33"/>
      <c r="AF153" s="33"/>
      <c r="AG153" s="33" t="s">
        <v>79</v>
      </c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6"/>
      <c r="AS153" s="36"/>
      <c r="AT153" s="36"/>
      <c r="AU153" s="36"/>
      <c r="AV153" s="36"/>
      <c r="AW153" s="36"/>
      <c r="AX153" s="36"/>
      <c r="AY153" s="36"/>
      <c r="AZ153" s="36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77"/>
    </row>
    <row r="154" spans="1:82" ht="38.25" customHeight="1">
      <c r="A154" s="81" t="s">
        <v>124</v>
      </c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73" t="s">
        <v>101</v>
      </c>
      <c r="N154" s="73"/>
      <c r="O154" s="73"/>
      <c r="P154" s="73"/>
      <c r="Q154" s="33" t="s">
        <v>76</v>
      </c>
      <c r="R154" s="33"/>
      <c r="S154" s="33"/>
      <c r="T154" s="33"/>
      <c r="U154" s="33"/>
      <c r="V154" s="33" t="s">
        <v>91</v>
      </c>
      <c r="W154" s="33"/>
      <c r="X154" s="33"/>
      <c r="Y154" s="33"/>
      <c r="Z154" s="33"/>
      <c r="AA154" s="33" t="s">
        <v>97</v>
      </c>
      <c r="AB154" s="33"/>
      <c r="AC154" s="33"/>
      <c r="AD154" s="33"/>
      <c r="AE154" s="33"/>
      <c r="AF154" s="33"/>
      <c r="AG154" s="33" t="s">
        <v>121</v>
      </c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6"/>
      <c r="AS154" s="36"/>
      <c r="AT154" s="36"/>
      <c r="AU154" s="36"/>
      <c r="AV154" s="36"/>
      <c r="AW154" s="36"/>
      <c r="AX154" s="36"/>
      <c r="AY154" s="36"/>
      <c r="AZ154" s="36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77"/>
    </row>
    <row r="155" spans="1:82" ht="23.25" customHeight="1">
      <c r="A155" s="78" t="s">
        <v>113</v>
      </c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9"/>
      <c r="N155" s="79"/>
      <c r="O155" s="79"/>
      <c r="P155" s="79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 t="s">
        <v>97</v>
      </c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40">
        <f>SUM(AR153:AR154)</f>
        <v>0</v>
      </c>
      <c r="AS155" s="40"/>
      <c r="AT155" s="40"/>
      <c r="AU155" s="40"/>
      <c r="AV155" s="40"/>
      <c r="AW155" s="40"/>
      <c r="AX155" s="40"/>
      <c r="AY155" s="40"/>
      <c r="AZ155" s="40"/>
      <c r="BA155" s="39"/>
      <c r="BB155" s="39"/>
      <c r="BC155" s="39"/>
      <c r="BD155" s="39"/>
      <c r="BE155" s="39">
        <f>SUM(BE153)</f>
        <v>0</v>
      </c>
      <c r="BF155" s="39"/>
      <c r="BG155" s="39"/>
      <c r="BH155" s="39"/>
      <c r="BI155" s="39"/>
      <c r="BJ155" s="39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77"/>
    </row>
    <row r="156" spans="1:82" ht="94.5" customHeight="1">
      <c r="A156" s="81" t="s">
        <v>191</v>
      </c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73" t="s">
        <v>17</v>
      </c>
      <c r="N156" s="73"/>
      <c r="O156" s="73"/>
      <c r="P156" s="73"/>
      <c r="Q156" s="33" t="s">
        <v>76</v>
      </c>
      <c r="R156" s="33"/>
      <c r="S156" s="33"/>
      <c r="T156" s="33"/>
      <c r="U156" s="33"/>
      <c r="V156" s="33" t="s">
        <v>91</v>
      </c>
      <c r="W156" s="33"/>
      <c r="X156" s="33"/>
      <c r="Y156" s="33"/>
      <c r="Z156" s="33"/>
      <c r="AA156" s="33" t="s">
        <v>98</v>
      </c>
      <c r="AB156" s="33"/>
      <c r="AC156" s="33"/>
      <c r="AD156" s="33"/>
      <c r="AE156" s="33"/>
      <c r="AF156" s="33"/>
      <c r="AG156" s="33" t="s">
        <v>79</v>
      </c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6"/>
      <c r="AS156" s="36"/>
      <c r="AT156" s="36"/>
      <c r="AU156" s="36"/>
      <c r="AV156" s="36"/>
      <c r="AW156" s="36"/>
      <c r="AX156" s="36"/>
      <c r="AY156" s="36"/>
      <c r="AZ156" s="36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77"/>
    </row>
    <row r="157" spans="1:82" ht="23.25" customHeight="1">
      <c r="A157" s="78" t="s">
        <v>113</v>
      </c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9"/>
      <c r="N157" s="79"/>
      <c r="O157" s="79"/>
      <c r="P157" s="79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 t="s">
        <v>98</v>
      </c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40">
        <f>SUM(AR156)</f>
        <v>0</v>
      </c>
      <c r="AS157" s="40"/>
      <c r="AT157" s="40"/>
      <c r="AU157" s="40"/>
      <c r="AV157" s="40"/>
      <c r="AW157" s="40"/>
      <c r="AX157" s="40"/>
      <c r="AY157" s="40"/>
      <c r="AZ157" s="40"/>
      <c r="BA157" s="39"/>
      <c r="BB157" s="39"/>
      <c r="BC157" s="39"/>
      <c r="BD157" s="39"/>
      <c r="BE157" s="39">
        <f>SUM(BE156)</f>
        <v>0</v>
      </c>
      <c r="BF157" s="39"/>
      <c r="BG157" s="39"/>
      <c r="BH157" s="39"/>
      <c r="BI157" s="39"/>
      <c r="BJ157" s="39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77"/>
    </row>
    <row r="158" spans="1:82" ht="70.5" customHeight="1">
      <c r="A158" s="81" t="s">
        <v>192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73" t="s">
        <v>102</v>
      </c>
      <c r="N158" s="73"/>
      <c r="O158" s="73"/>
      <c r="P158" s="73"/>
      <c r="Q158" s="33" t="s">
        <v>76</v>
      </c>
      <c r="R158" s="33"/>
      <c r="S158" s="33"/>
      <c r="T158" s="33"/>
      <c r="U158" s="33"/>
      <c r="V158" s="33" t="s">
        <v>91</v>
      </c>
      <c r="W158" s="33"/>
      <c r="X158" s="33"/>
      <c r="Y158" s="33"/>
      <c r="Z158" s="33"/>
      <c r="AA158" s="33" t="s">
        <v>163</v>
      </c>
      <c r="AB158" s="33"/>
      <c r="AC158" s="33"/>
      <c r="AD158" s="33"/>
      <c r="AE158" s="33"/>
      <c r="AF158" s="33"/>
      <c r="AG158" s="33" t="s">
        <v>177</v>
      </c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6"/>
      <c r="AS158" s="36"/>
      <c r="AT158" s="36"/>
      <c r="AU158" s="36"/>
      <c r="AV158" s="36"/>
      <c r="AW158" s="36"/>
      <c r="AX158" s="36"/>
      <c r="AY158" s="36"/>
      <c r="AZ158" s="36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77"/>
    </row>
    <row r="159" spans="1:82" ht="21" customHeight="1">
      <c r="A159" s="78" t="s">
        <v>113</v>
      </c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9"/>
      <c r="N159" s="79"/>
      <c r="O159" s="79"/>
      <c r="P159" s="79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 t="s">
        <v>163</v>
      </c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40">
        <f>SUM(AR158)</f>
        <v>0</v>
      </c>
      <c r="AS159" s="40"/>
      <c r="AT159" s="40"/>
      <c r="AU159" s="40"/>
      <c r="AV159" s="40"/>
      <c r="AW159" s="40"/>
      <c r="AX159" s="40"/>
      <c r="AY159" s="40"/>
      <c r="AZ159" s="40"/>
      <c r="BA159" s="39"/>
      <c r="BB159" s="39"/>
      <c r="BC159" s="39"/>
      <c r="BD159" s="39"/>
      <c r="BE159" s="39">
        <f>SUM(BE158)</f>
        <v>0</v>
      </c>
      <c r="BF159" s="39"/>
      <c r="BG159" s="39"/>
      <c r="BH159" s="39"/>
      <c r="BI159" s="39"/>
      <c r="BJ159" s="39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77"/>
    </row>
    <row r="160" spans="1:82" ht="83.25" customHeight="1">
      <c r="A160" s="81" t="s">
        <v>193</v>
      </c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73" t="s">
        <v>155</v>
      </c>
      <c r="N160" s="73"/>
      <c r="O160" s="73"/>
      <c r="P160" s="73"/>
      <c r="Q160" s="33" t="s">
        <v>76</v>
      </c>
      <c r="R160" s="33"/>
      <c r="S160" s="33"/>
      <c r="T160" s="33"/>
      <c r="U160" s="33"/>
      <c r="V160" s="33" t="s">
        <v>91</v>
      </c>
      <c r="W160" s="33"/>
      <c r="X160" s="33"/>
      <c r="Y160" s="33"/>
      <c r="Z160" s="33"/>
      <c r="AA160" s="33" t="s">
        <v>164</v>
      </c>
      <c r="AB160" s="33"/>
      <c r="AC160" s="33"/>
      <c r="AD160" s="33"/>
      <c r="AE160" s="33"/>
      <c r="AF160" s="33"/>
      <c r="AG160" s="33" t="s">
        <v>177</v>
      </c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6">
        <v>40058.75</v>
      </c>
      <c r="AS160" s="36"/>
      <c r="AT160" s="36"/>
      <c r="AU160" s="36"/>
      <c r="AV160" s="36"/>
      <c r="AW160" s="36"/>
      <c r="AX160" s="36"/>
      <c r="AY160" s="36"/>
      <c r="AZ160" s="36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77"/>
    </row>
    <row r="161" spans="1:82" ht="21" customHeight="1">
      <c r="A161" s="78" t="s">
        <v>113</v>
      </c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9"/>
      <c r="N161" s="79"/>
      <c r="O161" s="79"/>
      <c r="P161" s="79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 t="s">
        <v>164</v>
      </c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40">
        <f>SUM(AR160)</f>
        <v>40058.75</v>
      </c>
      <c r="AS161" s="40"/>
      <c r="AT161" s="40"/>
      <c r="AU161" s="40"/>
      <c r="AV161" s="40"/>
      <c r="AW161" s="40"/>
      <c r="AX161" s="40"/>
      <c r="AY161" s="40"/>
      <c r="AZ161" s="40"/>
      <c r="BA161" s="39"/>
      <c r="BB161" s="39"/>
      <c r="BC161" s="39"/>
      <c r="BD161" s="39"/>
      <c r="BE161" s="39">
        <f>SUM(BE160)</f>
        <v>0</v>
      </c>
      <c r="BF161" s="39"/>
      <c r="BG161" s="39"/>
      <c r="BH161" s="39"/>
      <c r="BI161" s="39"/>
      <c r="BJ161" s="39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77"/>
    </row>
    <row r="162" spans="1:82" ht="81" customHeight="1">
      <c r="A162" s="81" t="s">
        <v>194</v>
      </c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73" t="s">
        <v>156</v>
      </c>
      <c r="N162" s="73"/>
      <c r="O162" s="73"/>
      <c r="P162" s="73"/>
      <c r="Q162" s="33" t="s">
        <v>76</v>
      </c>
      <c r="R162" s="33"/>
      <c r="S162" s="33"/>
      <c r="T162" s="33"/>
      <c r="U162" s="33"/>
      <c r="V162" s="33" t="s">
        <v>91</v>
      </c>
      <c r="W162" s="33"/>
      <c r="X162" s="33"/>
      <c r="Y162" s="33"/>
      <c r="Z162" s="33"/>
      <c r="AA162" s="33" t="s">
        <v>165</v>
      </c>
      <c r="AB162" s="33"/>
      <c r="AC162" s="33"/>
      <c r="AD162" s="33"/>
      <c r="AE162" s="33"/>
      <c r="AF162" s="33"/>
      <c r="AG162" s="33" t="s">
        <v>79</v>
      </c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6">
        <v>293500</v>
      </c>
      <c r="AS162" s="36"/>
      <c r="AT162" s="36"/>
      <c r="AU162" s="36"/>
      <c r="AV162" s="36"/>
      <c r="AW162" s="36"/>
      <c r="AX162" s="36"/>
      <c r="AY162" s="36"/>
      <c r="AZ162" s="36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77"/>
    </row>
    <row r="163" spans="1:82" ht="21.75" customHeight="1">
      <c r="A163" s="78" t="s">
        <v>113</v>
      </c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9"/>
      <c r="N163" s="79"/>
      <c r="O163" s="79"/>
      <c r="P163" s="79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 t="s">
        <v>165</v>
      </c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40">
        <f>SUM(AR162)</f>
        <v>293500</v>
      </c>
      <c r="AS163" s="40"/>
      <c r="AT163" s="40"/>
      <c r="AU163" s="40"/>
      <c r="AV163" s="40"/>
      <c r="AW163" s="40"/>
      <c r="AX163" s="40"/>
      <c r="AY163" s="40"/>
      <c r="AZ163" s="40"/>
      <c r="BA163" s="39"/>
      <c r="BB163" s="39"/>
      <c r="BC163" s="39"/>
      <c r="BD163" s="39"/>
      <c r="BE163" s="39">
        <f>SUM(BE162)</f>
        <v>0</v>
      </c>
      <c r="BF163" s="39"/>
      <c r="BG163" s="39"/>
      <c r="BH163" s="39"/>
      <c r="BI163" s="39"/>
      <c r="BJ163" s="39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77"/>
    </row>
    <row r="164" spans="1:82" ht="125.25" customHeight="1">
      <c r="A164" s="81" t="s">
        <v>195</v>
      </c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73" t="s">
        <v>157</v>
      </c>
      <c r="N164" s="73"/>
      <c r="O164" s="73"/>
      <c r="P164" s="73"/>
      <c r="Q164" s="33" t="s">
        <v>76</v>
      </c>
      <c r="R164" s="33"/>
      <c r="S164" s="33"/>
      <c r="T164" s="33"/>
      <c r="U164" s="33"/>
      <c r="V164" s="33" t="s">
        <v>91</v>
      </c>
      <c r="W164" s="33"/>
      <c r="X164" s="33"/>
      <c r="Y164" s="33"/>
      <c r="Z164" s="33"/>
      <c r="AA164" s="33" t="s">
        <v>166</v>
      </c>
      <c r="AB164" s="33"/>
      <c r="AC164" s="33"/>
      <c r="AD164" s="33"/>
      <c r="AE164" s="33"/>
      <c r="AF164" s="33"/>
      <c r="AG164" s="33" t="s">
        <v>79</v>
      </c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6">
        <v>691488</v>
      </c>
      <c r="AS164" s="36"/>
      <c r="AT164" s="36"/>
      <c r="AU164" s="36"/>
      <c r="AV164" s="36"/>
      <c r="AW164" s="36"/>
      <c r="AX164" s="36"/>
      <c r="AY164" s="36"/>
      <c r="AZ164" s="36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77"/>
    </row>
    <row r="165" spans="1:82" ht="22.5" customHeight="1">
      <c r="A165" s="78" t="s">
        <v>113</v>
      </c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9"/>
      <c r="N165" s="79"/>
      <c r="O165" s="79"/>
      <c r="P165" s="79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 t="s">
        <v>166</v>
      </c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40">
        <f>SUM(AR164)</f>
        <v>691488</v>
      </c>
      <c r="AS165" s="40"/>
      <c r="AT165" s="40"/>
      <c r="AU165" s="40"/>
      <c r="AV165" s="40"/>
      <c r="AW165" s="40"/>
      <c r="AX165" s="40"/>
      <c r="AY165" s="40"/>
      <c r="AZ165" s="40"/>
      <c r="BA165" s="39"/>
      <c r="BB165" s="39"/>
      <c r="BC165" s="39"/>
      <c r="BD165" s="39"/>
      <c r="BE165" s="39">
        <f>SUM(BE164)</f>
        <v>0</v>
      </c>
      <c r="BF165" s="39"/>
      <c r="BG165" s="39"/>
      <c r="BH165" s="39"/>
      <c r="BI165" s="39"/>
      <c r="BJ165" s="39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77"/>
    </row>
    <row r="166" spans="1:82" ht="34.5" customHeight="1">
      <c r="A166" s="81" t="s">
        <v>196</v>
      </c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73" t="s">
        <v>158</v>
      </c>
      <c r="N166" s="73"/>
      <c r="O166" s="73"/>
      <c r="P166" s="73"/>
      <c r="Q166" s="33" t="s">
        <v>76</v>
      </c>
      <c r="R166" s="33"/>
      <c r="S166" s="33"/>
      <c r="T166" s="33"/>
      <c r="U166" s="33"/>
      <c r="V166" s="33" t="s">
        <v>91</v>
      </c>
      <c r="W166" s="33"/>
      <c r="X166" s="33"/>
      <c r="Y166" s="33"/>
      <c r="Z166" s="33"/>
      <c r="AA166" s="33" t="s">
        <v>83</v>
      </c>
      <c r="AB166" s="33"/>
      <c r="AC166" s="33"/>
      <c r="AD166" s="33"/>
      <c r="AE166" s="33"/>
      <c r="AF166" s="33"/>
      <c r="AG166" s="33" t="s">
        <v>79</v>
      </c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6"/>
      <c r="AS166" s="36"/>
      <c r="AT166" s="36"/>
      <c r="AU166" s="36"/>
      <c r="AV166" s="36"/>
      <c r="AW166" s="36"/>
      <c r="AX166" s="36"/>
      <c r="AY166" s="36"/>
      <c r="AZ166" s="36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77"/>
    </row>
    <row r="167" spans="1:82" ht="24" customHeight="1">
      <c r="A167" s="78" t="s">
        <v>113</v>
      </c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9"/>
      <c r="N167" s="79"/>
      <c r="O167" s="79"/>
      <c r="P167" s="79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 t="s">
        <v>83</v>
      </c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40">
        <f>SUM(AR166)</f>
        <v>0</v>
      </c>
      <c r="AS167" s="40"/>
      <c r="AT167" s="40"/>
      <c r="AU167" s="40"/>
      <c r="AV167" s="40"/>
      <c r="AW167" s="40"/>
      <c r="AX167" s="40"/>
      <c r="AY167" s="40"/>
      <c r="AZ167" s="40"/>
      <c r="BA167" s="39"/>
      <c r="BB167" s="39"/>
      <c r="BC167" s="39"/>
      <c r="BD167" s="39"/>
      <c r="BE167" s="39">
        <f>SUM(BE166)</f>
        <v>0</v>
      </c>
      <c r="BF167" s="39"/>
      <c r="BG167" s="39"/>
      <c r="BH167" s="39"/>
      <c r="BI167" s="39"/>
      <c r="BJ167" s="39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77"/>
    </row>
    <row r="168" spans="1:82" ht="37.5" customHeight="1">
      <c r="A168" s="81" t="s">
        <v>117</v>
      </c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73" t="s">
        <v>159</v>
      </c>
      <c r="N168" s="73"/>
      <c r="O168" s="73"/>
      <c r="P168" s="73"/>
      <c r="Q168" s="33" t="s">
        <v>76</v>
      </c>
      <c r="R168" s="33"/>
      <c r="S168" s="33"/>
      <c r="T168" s="33"/>
      <c r="U168" s="33"/>
      <c r="V168" s="33" t="s">
        <v>91</v>
      </c>
      <c r="W168" s="33"/>
      <c r="X168" s="33"/>
      <c r="Y168" s="33"/>
      <c r="Z168" s="33"/>
      <c r="AA168" s="33" t="s">
        <v>103</v>
      </c>
      <c r="AB168" s="33"/>
      <c r="AC168" s="33"/>
      <c r="AD168" s="33"/>
      <c r="AE168" s="33"/>
      <c r="AF168" s="33"/>
      <c r="AG168" s="33" t="s">
        <v>79</v>
      </c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6">
        <v>63000</v>
      </c>
      <c r="AS168" s="36"/>
      <c r="AT168" s="36"/>
      <c r="AU168" s="36"/>
      <c r="AV168" s="36"/>
      <c r="AW168" s="36"/>
      <c r="AX168" s="36"/>
      <c r="AY168" s="36"/>
      <c r="AZ168" s="36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77"/>
    </row>
    <row r="169" spans="1:82" ht="22.5" customHeight="1">
      <c r="A169" s="78" t="s">
        <v>113</v>
      </c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9"/>
      <c r="N169" s="79"/>
      <c r="O169" s="79"/>
      <c r="P169" s="79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 t="s">
        <v>103</v>
      </c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40">
        <f>SUM(AR168)</f>
        <v>63000</v>
      </c>
      <c r="AS169" s="40"/>
      <c r="AT169" s="40"/>
      <c r="AU169" s="40"/>
      <c r="AV169" s="40"/>
      <c r="AW169" s="40"/>
      <c r="AX169" s="40"/>
      <c r="AY169" s="40"/>
      <c r="AZ169" s="40"/>
      <c r="BA169" s="39"/>
      <c r="BB169" s="39"/>
      <c r="BC169" s="39"/>
      <c r="BD169" s="39"/>
      <c r="BE169" s="39">
        <f>SUM(BE168)</f>
        <v>0</v>
      </c>
      <c r="BF169" s="39"/>
      <c r="BG169" s="39"/>
      <c r="BH169" s="39"/>
      <c r="BI169" s="39"/>
      <c r="BJ169" s="39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77"/>
    </row>
    <row r="170" spans="1:82" ht="34.5" customHeight="1">
      <c r="A170" s="81" t="s">
        <v>118</v>
      </c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73" t="s">
        <v>160</v>
      </c>
      <c r="N170" s="73"/>
      <c r="O170" s="73"/>
      <c r="P170" s="73"/>
      <c r="Q170" s="33" t="s">
        <v>76</v>
      </c>
      <c r="R170" s="33"/>
      <c r="S170" s="33"/>
      <c r="T170" s="33"/>
      <c r="U170" s="33"/>
      <c r="V170" s="33" t="s">
        <v>91</v>
      </c>
      <c r="W170" s="33"/>
      <c r="X170" s="33"/>
      <c r="Y170" s="33"/>
      <c r="Z170" s="33"/>
      <c r="AA170" s="33" t="s">
        <v>104</v>
      </c>
      <c r="AB170" s="33"/>
      <c r="AC170" s="33"/>
      <c r="AD170" s="33"/>
      <c r="AE170" s="33"/>
      <c r="AF170" s="33"/>
      <c r="AG170" s="33" t="s">
        <v>79</v>
      </c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6">
        <v>164440</v>
      </c>
      <c r="AS170" s="36"/>
      <c r="AT170" s="36"/>
      <c r="AU170" s="36"/>
      <c r="AV170" s="36"/>
      <c r="AW170" s="36"/>
      <c r="AX170" s="36"/>
      <c r="AY170" s="36"/>
      <c r="AZ170" s="36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77"/>
    </row>
    <row r="171" spans="1:82" ht="23.25" customHeight="1">
      <c r="A171" s="78" t="s">
        <v>113</v>
      </c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9"/>
      <c r="N171" s="79"/>
      <c r="O171" s="79"/>
      <c r="P171" s="79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 t="s">
        <v>104</v>
      </c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40">
        <f>SUM(AR170)</f>
        <v>164440</v>
      </c>
      <c r="AS171" s="40"/>
      <c r="AT171" s="40"/>
      <c r="AU171" s="40"/>
      <c r="AV171" s="40"/>
      <c r="AW171" s="40"/>
      <c r="AX171" s="40"/>
      <c r="AY171" s="40"/>
      <c r="AZ171" s="40"/>
      <c r="BA171" s="39"/>
      <c r="BB171" s="39"/>
      <c r="BC171" s="39"/>
      <c r="BD171" s="39"/>
      <c r="BE171" s="39">
        <f>SUM(BE170)</f>
        <v>0</v>
      </c>
      <c r="BF171" s="39"/>
      <c r="BG171" s="39"/>
      <c r="BH171" s="39"/>
      <c r="BI171" s="39"/>
      <c r="BJ171" s="39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77"/>
    </row>
    <row r="172" spans="1:82" ht="15" customHeight="1">
      <c r="A172" s="83" t="s">
        <v>111</v>
      </c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5"/>
      <c r="M172" s="73" t="s">
        <v>126</v>
      </c>
      <c r="N172" s="73"/>
      <c r="O172" s="73"/>
      <c r="P172" s="73"/>
      <c r="Q172" s="33" t="s">
        <v>76</v>
      </c>
      <c r="R172" s="33"/>
      <c r="S172" s="33"/>
      <c r="T172" s="33"/>
      <c r="U172" s="33"/>
      <c r="V172" s="33" t="s">
        <v>91</v>
      </c>
      <c r="W172" s="33"/>
      <c r="X172" s="33"/>
      <c r="Y172" s="33"/>
      <c r="Z172" s="33"/>
      <c r="AA172" s="33" t="s">
        <v>84</v>
      </c>
      <c r="AB172" s="33"/>
      <c r="AC172" s="33"/>
      <c r="AD172" s="33"/>
      <c r="AE172" s="33"/>
      <c r="AF172" s="33"/>
      <c r="AG172" s="33" t="s">
        <v>77</v>
      </c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6"/>
      <c r="AS172" s="36"/>
      <c r="AT172" s="36"/>
      <c r="AU172" s="36"/>
      <c r="AV172" s="36"/>
      <c r="AW172" s="36"/>
      <c r="AX172" s="36"/>
      <c r="AY172" s="36"/>
      <c r="AZ172" s="36"/>
      <c r="BA172" s="35"/>
      <c r="BB172" s="35"/>
      <c r="BC172" s="35"/>
      <c r="BD172" s="35"/>
      <c r="BE172" s="35">
        <v>4390000</v>
      </c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6">
        <f>4420000</f>
        <v>4420000</v>
      </c>
      <c r="BS172" s="36"/>
      <c r="BT172" s="36"/>
      <c r="BU172" s="36"/>
      <c r="BV172" s="36"/>
      <c r="BW172" s="36"/>
      <c r="BX172" s="35"/>
      <c r="BY172" s="35"/>
      <c r="BZ172" s="35"/>
      <c r="CA172" s="35"/>
      <c r="CB172" s="35"/>
      <c r="CC172" s="35"/>
      <c r="CD172" s="77"/>
    </row>
    <row r="173" spans="1:82" ht="47.25" customHeight="1">
      <c r="A173" s="81" t="s">
        <v>114</v>
      </c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73" t="s">
        <v>127</v>
      </c>
      <c r="N173" s="73"/>
      <c r="O173" s="73"/>
      <c r="P173" s="73"/>
      <c r="Q173" s="33" t="s">
        <v>76</v>
      </c>
      <c r="R173" s="33"/>
      <c r="S173" s="33"/>
      <c r="T173" s="33"/>
      <c r="U173" s="33"/>
      <c r="V173" s="33" t="s">
        <v>91</v>
      </c>
      <c r="W173" s="33"/>
      <c r="X173" s="33"/>
      <c r="Y173" s="33"/>
      <c r="Z173" s="33"/>
      <c r="AA173" s="33" t="s">
        <v>84</v>
      </c>
      <c r="AB173" s="33"/>
      <c r="AC173" s="33"/>
      <c r="AD173" s="33"/>
      <c r="AE173" s="33"/>
      <c r="AF173" s="33"/>
      <c r="AG173" s="33" t="s">
        <v>80</v>
      </c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6"/>
      <c r="AS173" s="36"/>
      <c r="AT173" s="36"/>
      <c r="AU173" s="36"/>
      <c r="AV173" s="36"/>
      <c r="AW173" s="36"/>
      <c r="AX173" s="36"/>
      <c r="AY173" s="36"/>
      <c r="AZ173" s="36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6"/>
      <c r="BS173" s="36"/>
      <c r="BT173" s="36"/>
      <c r="BU173" s="36"/>
      <c r="BV173" s="36"/>
      <c r="BW173" s="36"/>
      <c r="BX173" s="35"/>
      <c r="BY173" s="35"/>
      <c r="BZ173" s="35"/>
      <c r="CA173" s="35"/>
      <c r="CB173" s="35"/>
      <c r="CC173" s="35"/>
      <c r="CD173" s="77"/>
    </row>
    <row r="174" spans="1:82" ht="36" customHeight="1">
      <c r="A174" s="74" t="s">
        <v>112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3" t="s">
        <v>128</v>
      </c>
      <c r="N174" s="73"/>
      <c r="O174" s="73"/>
      <c r="P174" s="73"/>
      <c r="Q174" s="33" t="s">
        <v>76</v>
      </c>
      <c r="R174" s="33"/>
      <c r="S174" s="33"/>
      <c r="T174" s="33"/>
      <c r="U174" s="33"/>
      <c r="V174" s="33" t="s">
        <v>91</v>
      </c>
      <c r="W174" s="33"/>
      <c r="X174" s="33"/>
      <c r="Y174" s="33"/>
      <c r="Z174" s="33"/>
      <c r="AA174" s="33" t="s">
        <v>84</v>
      </c>
      <c r="AB174" s="33"/>
      <c r="AC174" s="33"/>
      <c r="AD174" s="33"/>
      <c r="AE174" s="33"/>
      <c r="AF174" s="33"/>
      <c r="AG174" s="33" t="s">
        <v>78</v>
      </c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6"/>
      <c r="AS174" s="36"/>
      <c r="AT174" s="36"/>
      <c r="AU174" s="36"/>
      <c r="AV174" s="36"/>
      <c r="AW174" s="36"/>
      <c r="AX174" s="36"/>
      <c r="AY174" s="36"/>
      <c r="AZ174" s="36"/>
      <c r="BA174" s="35"/>
      <c r="BB174" s="35"/>
      <c r="BC174" s="35"/>
      <c r="BD174" s="35"/>
      <c r="BE174" s="35">
        <v>1325780</v>
      </c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6">
        <v>1340000</v>
      </c>
      <c r="BS174" s="36"/>
      <c r="BT174" s="36"/>
      <c r="BU174" s="36"/>
      <c r="BV174" s="36"/>
      <c r="BW174" s="36"/>
      <c r="BX174" s="35"/>
      <c r="BY174" s="35"/>
      <c r="BZ174" s="35"/>
      <c r="CA174" s="35"/>
      <c r="CB174" s="35"/>
      <c r="CC174" s="35"/>
      <c r="CD174" s="77"/>
    </row>
    <row r="175" spans="1:82" ht="12" customHeight="1">
      <c r="A175" s="81" t="s">
        <v>197</v>
      </c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73" t="s">
        <v>129</v>
      </c>
      <c r="N175" s="73"/>
      <c r="O175" s="73"/>
      <c r="P175" s="73"/>
      <c r="Q175" s="33" t="s">
        <v>76</v>
      </c>
      <c r="R175" s="33"/>
      <c r="S175" s="33"/>
      <c r="T175" s="33"/>
      <c r="U175" s="33"/>
      <c r="V175" s="33" t="s">
        <v>91</v>
      </c>
      <c r="W175" s="33"/>
      <c r="X175" s="33"/>
      <c r="Y175" s="33"/>
      <c r="Z175" s="33"/>
      <c r="AA175" s="33" t="s">
        <v>84</v>
      </c>
      <c r="AB175" s="33"/>
      <c r="AC175" s="33"/>
      <c r="AD175" s="33"/>
      <c r="AE175" s="33"/>
      <c r="AF175" s="33"/>
      <c r="AG175" s="33" t="s">
        <v>79</v>
      </c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6"/>
      <c r="AS175" s="36"/>
      <c r="AT175" s="36"/>
      <c r="AU175" s="36"/>
      <c r="AV175" s="36"/>
      <c r="AW175" s="36"/>
      <c r="AX175" s="36"/>
      <c r="AY175" s="36"/>
      <c r="AZ175" s="36"/>
      <c r="BA175" s="35"/>
      <c r="BB175" s="35"/>
      <c r="BC175" s="35"/>
      <c r="BD175" s="35"/>
      <c r="BE175" s="35">
        <f>23050+126808+21000</f>
        <v>170858</v>
      </c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6">
        <f>23050+126808+21000</f>
        <v>170858</v>
      </c>
      <c r="BS175" s="36"/>
      <c r="BT175" s="36"/>
      <c r="BU175" s="36"/>
      <c r="BV175" s="36"/>
      <c r="BW175" s="36"/>
      <c r="BX175" s="35"/>
      <c r="BY175" s="35"/>
      <c r="BZ175" s="35"/>
      <c r="CA175" s="35"/>
      <c r="CB175" s="35"/>
      <c r="CC175" s="35"/>
      <c r="CD175" s="77"/>
    </row>
    <row r="176" spans="1:82" ht="33" customHeight="1">
      <c r="A176" s="81" t="s">
        <v>115</v>
      </c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73" t="s">
        <v>130</v>
      </c>
      <c r="N176" s="73"/>
      <c r="O176" s="73"/>
      <c r="P176" s="73"/>
      <c r="Q176" s="33" t="s">
        <v>76</v>
      </c>
      <c r="R176" s="33"/>
      <c r="S176" s="33"/>
      <c r="T176" s="33"/>
      <c r="U176" s="33"/>
      <c r="V176" s="33" t="s">
        <v>91</v>
      </c>
      <c r="W176" s="33"/>
      <c r="X176" s="33"/>
      <c r="Y176" s="33"/>
      <c r="Z176" s="33"/>
      <c r="AA176" s="33" t="s">
        <v>84</v>
      </c>
      <c r="AB176" s="33"/>
      <c r="AC176" s="33"/>
      <c r="AD176" s="33"/>
      <c r="AE176" s="33"/>
      <c r="AF176" s="33"/>
      <c r="AG176" s="33" t="s">
        <v>81</v>
      </c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6"/>
      <c r="AS176" s="36"/>
      <c r="AT176" s="36"/>
      <c r="AU176" s="36"/>
      <c r="AV176" s="36"/>
      <c r="AW176" s="36"/>
      <c r="AX176" s="36"/>
      <c r="AY176" s="36"/>
      <c r="AZ176" s="36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77"/>
    </row>
    <row r="177" spans="1:82" ht="22.5" customHeight="1">
      <c r="A177" s="81" t="s">
        <v>120</v>
      </c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73" t="s">
        <v>131</v>
      </c>
      <c r="N177" s="73"/>
      <c r="O177" s="73"/>
      <c r="P177" s="73"/>
      <c r="Q177" s="33" t="s">
        <v>76</v>
      </c>
      <c r="R177" s="33"/>
      <c r="S177" s="33"/>
      <c r="T177" s="33"/>
      <c r="U177" s="33"/>
      <c r="V177" s="33" t="s">
        <v>91</v>
      </c>
      <c r="W177" s="33"/>
      <c r="X177" s="33"/>
      <c r="Y177" s="33"/>
      <c r="Z177" s="33"/>
      <c r="AA177" s="33" t="s">
        <v>84</v>
      </c>
      <c r="AB177" s="33"/>
      <c r="AC177" s="33"/>
      <c r="AD177" s="33"/>
      <c r="AE177" s="33"/>
      <c r="AF177" s="33"/>
      <c r="AG177" s="33" t="s">
        <v>121</v>
      </c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6"/>
      <c r="AS177" s="36"/>
      <c r="AT177" s="36"/>
      <c r="AU177" s="36"/>
      <c r="AV177" s="36"/>
      <c r="AW177" s="36"/>
      <c r="AX177" s="36"/>
      <c r="AY177" s="36"/>
      <c r="AZ177" s="36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77"/>
    </row>
    <row r="178" spans="1:82" ht="12" customHeight="1">
      <c r="A178" s="81" t="s">
        <v>116</v>
      </c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73" t="s">
        <v>132</v>
      </c>
      <c r="N178" s="73"/>
      <c r="O178" s="73"/>
      <c r="P178" s="73"/>
      <c r="Q178" s="33" t="s">
        <v>76</v>
      </c>
      <c r="R178" s="33"/>
      <c r="S178" s="33"/>
      <c r="T178" s="33"/>
      <c r="U178" s="33"/>
      <c r="V178" s="33" t="s">
        <v>91</v>
      </c>
      <c r="W178" s="33"/>
      <c r="X178" s="33"/>
      <c r="Y178" s="33"/>
      <c r="Z178" s="33"/>
      <c r="AA178" s="33" t="s">
        <v>84</v>
      </c>
      <c r="AB178" s="33"/>
      <c r="AC178" s="33"/>
      <c r="AD178" s="33"/>
      <c r="AE178" s="33"/>
      <c r="AF178" s="33"/>
      <c r="AG178" s="33" t="s">
        <v>82</v>
      </c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6"/>
      <c r="AS178" s="36"/>
      <c r="AT178" s="36"/>
      <c r="AU178" s="36"/>
      <c r="AV178" s="36"/>
      <c r="AW178" s="36"/>
      <c r="AX178" s="36"/>
      <c r="AY178" s="36"/>
      <c r="AZ178" s="36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77"/>
    </row>
    <row r="179" spans="1:82" ht="21" customHeight="1">
      <c r="A179" s="78" t="s">
        <v>113</v>
      </c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9"/>
      <c r="N179" s="79"/>
      <c r="O179" s="79"/>
      <c r="P179" s="79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 t="s">
        <v>84</v>
      </c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9">
        <f>SUM(AR172:AR178)</f>
        <v>0</v>
      </c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>
        <f>SUM(BE172:BE178)</f>
        <v>5886638</v>
      </c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>
        <f>SUM(BR172:BR178)</f>
        <v>5930858</v>
      </c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80"/>
    </row>
    <row r="180" spans="1:82" ht="24.75" customHeight="1">
      <c r="A180" s="81" t="s">
        <v>187</v>
      </c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73" t="s">
        <v>133</v>
      </c>
      <c r="N180" s="73"/>
      <c r="O180" s="73"/>
      <c r="P180" s="73"/>
      <c r="Q180" s="33" t="s">
        <v>76</v>
      </c>
      <c r="R180" s="33"/>
      <c r="S180" s="33"/>
      <c r="T180" s="33"/>
      <c r="U180" s="33"/>
      <c r="V180" s="33" t="s">
        <v>91</v>
      </c>
      <c r="W180" s="33"/>
      <c r="X180" s="33"/>
      <c r="Y180" s="33"/>
      <c r="Z180" s="33"/>
      <c r="AA180" s="33" t="s">
        <v>85</v>
      </c>
      <c r="AB180" s="33"/>
      <c r="AC180" s="33"/>
      <c r="AD180" s="33"/>
      <c r="AE180" s="33"/>
      <c r="AF180" s="33"/>
      <c r="AG180" s="33" t="s">
        <v>79</v>
      </c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6">
        <v>57000</v>
      </c>
      <c r="BF180" s="36"/>
      <c r="BG180" s="36"/>
      <c r="BH180" s="36"/>
      <c r="BI180" s="36"/>
      <c r="BJ180" s="36"/>
      <c r="BK180" s="35"/>
      <c r="BL180" s="35"/>
      <c r="BM180" s="35"/>
      <c r="BN180" s="35"/>
      <c r="BO180" s="35"/>
      <c r="BP180" s="35"/>
      <c r="BQ180" s="35"/>
      <c r="BR180" s="36">
        <v>59000</v>
      </c>
      <c r="BS180" s="36"/>
      <c r="BT180" s="36"/>
      <c r="BU180" s="36"/>
      <c r="BV180" s="36"/>
      <c r="BW180" s="36"/>
      <c r="BX180" s="35"/>
      <c r="BY180" s="35"/>
      <c r="BZ180" s="35"/>
      <c r="CA180" s="35"/>
      <c r="CB180" s="35"/>
      <c r="CC180" s="35"/>
      <c r="CD180" s="77"/>
    </row>
    <row r="181" spans="1:82" ht="23.25" customHeight="1">
      <c r="A181" s="81" t="s">
        <v>188</v>
      </c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73" t="s">
        <v>133</v>
      </c>
      <c r="N181" s="73"/>
      <c r="O181" s="73"/>
      <c r="P181" s="73"/>
      <c r="Q181" s="33" t="s">
        <v>76</v>
      </c>
      <c r="R181" s="33"/>
      <c r="S181" s="33"/>
      <c r="T181" s="33"/>
      <c r="U181" s="33"/>
      <c r="V181" s="33" t="s">
        <v>91</v>
      </c>
      <c r="W181" s="33"/>
      <c r="X181" s="33"/>
      <c r="Y181" s="33"/>
      <c r="Z181" s="33"/>
      <c r="AA181" s="33" t="s">
        <v>85</v>
      </c>
      <c r="AB181" s="33"/>
      <c r="AC181" s="33"/>
      <c r="AD181" s="33"/>
      <c r="AE181" s="33"/>
      <c r="AF181" s="33"/>
      <c r="AG181" s="33" t="s">
        <v>176</v>
      </c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6"/>
      <c r="AS181" s="36"/>
      <c r="AT181" s="36"/>
      <c r="AU181" s="36"/>
      <c r="AV181" s="36"/>
      <c r="AW181" s="36"/>
      <c r="AX181" s="35"/>
      <c r="AY181" s="35"/>
      <c r="AZ181" s="35"/>
      <c r="BA181" s="35"/>
      <c r="BB181" s="35"/>
      <c r="BC181" s="35"/>
      <c r="BD181" s="35"/>
      <c r="BE181" s="36">
        <f>1976940+452250</f>
        <v>2429190</v>
      </c>
      <c r="BF181" s="36"/>
      <c r="BG181" s="36"/>
      <c r="BH181" s="36"/>
      <c r="BI181" s="36"/>
      <c r="BJ181" s="36"/>
      <c r="BK181" s="35"/>
      <c r="BL181" s="35"/>
      <c r="BM181" s="35"/>
      <c r="BN181" s="35"/>
      <c r="BO181" s="35"/>
      <c r="BP181" s="35"/>
      <c r="BQ181" s="35"/>
      <c r="BR181" s="36">
        <f>2023990+463010</f>
        <v>2487000</v>
      </c>
      <c r="BS181" s="36"/>
      <c r="BT181" s="36"/>
      <c r="BU181" s="36"/>
      <c r="BV181" s="36"/>
      <c r="BW181" s="36"/>
      <c r="BX181" s="35"/>
      <c r="BY181" s="35"/>
      <c r="BZ181" s="35"/>
      <c r="CA181" s="35"/>
      <c r="CB181" s="35"/>
      <c r="CC181" s="35"/>
      <c r="CD181" s="77"/>
    </row>
    <row r="182" spans="1:82" ht="22.5" customHeight="1">
      <c r="A182" s="78" t="s">
        <v>113</v>
      </c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9"/>
      <c r="N182" s="79"/>
      <c r="O182" s="79"/>
      <c r="P182" s="79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 t="s">
        <v>85</v>
      </c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40">
        <f>AR180+AR181</f>
        <v>0</v>
      </c>
      <c r="AS182" s="40"/>
      <c r="AT182" s="40"/>
      <c r="AU182" s="40"/>
      <c r="AV182" s="40"/>
      <c r="AW182" s="40"/>
      <c r="AX182" s="39"/>
      <c r="AY182" s="39"/>
      <c r="AZ182" s="39"/>
      <c r="BA182" s="39"/>
      <c r="BB182" s="39"/>
      <c r="BC182" s="39"/>
      <c r="BD182" s="39"/>
      <c r="BE182" s="39">
        <f>BE180+BE181</f>
        <v>2486190</v>
      </c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>
        <f>BR180+BR181</f>
        <v>2546000</v>
      </c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80"/>
    </row>
    <row r="183" spans="1:82" ht="39" customHeight="1">
      <c r="A183" s="81" t="s">
        <v>189</v>
      </c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73" t="s">
        <v>134</v>
      </c>
      <c r="N183" s="73"/>
      <c r="O183" s="73"/>
      <c r="P183" s="73"/>
      <c r="Q183" s="33" t="s">
        <v>76</v>
      </c>
      <c r="R183" s="33"/>
      <c r="S183" s="33"/>
      <c r="T183" s="33"/>
      <c r="U183" s="33"/>
      <c r="V183" s="33" t="s">
        <v>91</v>
      </c>
      <c r="W183" s="33"/>
      <c r="X183" s="33"/>
      <c r="Y183" s="33"/>
      <c r="Z183" s="33"/>
      <c r="AA183" s="33" t="s">
        <v>86</v>
      </c>
      <c r="AB183" s="33"/>
      <c r="AC183" s="33"/>
      <c r="AD183" s="33"/>
      <c r="AE183" s="33"/>
      <c r="AF183" s="33"/>
      <c r="AG183" s="33" t="s">
        <v>79</v>
      </c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77"/>
    </row>
    <row r="184" spans="1:82" ht="24" customHeight="1">
      <c r="A184" s="78" t="s">
        <v>113</v>
      </c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9"/>
      <c r="N184" s="79"/>
      <c r="O184" s="79"/>
      <c r="P184" s="79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 t="s">
        <v>86</v>
      </c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>
        <f>SUM(BE183)</f>
        <v>0</v>
      </c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>
        <f>SUM(BR183)</f>
        <v>0</v>
      </c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80"/>
    </row>
    <row r="185" spans="1:82" ht="40.5" customHeight="1">
      <c r="A185" s="81" t="s">
        <v>190</v>
      </c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73" t="s">
        <v>135</v>
      </c>
      <c r="N185" s="73"/>
      <c r="O185" s="73"/>
      <c r="P185" s="73"/>
      <c r="Q185" s="33" t="s">
        <v>76</v>
      </c>
      <c r="R185" s="33"/>
      <c r="S185" s="33"/>
      <c r="T185" s="33"/>
      <c r="U185" s="33"/>
      <c r="V185" s="33" t="s">
        <v>91</v>
      </c>
      <c r="W185" s="33"/>
      <c r="X185" s="33"/>
      <c r="Y185" s="33"/>
      <c r="Z185" s="33"/>
      <c r="AA185" s="33" t="s">
        <v>87</v>
      </c>
      <c r="AB185" s="33"/>
      <c r="AC185" s="33"/>
      <c r="AD185" s="33"/>
      <c r="AE185" s="33"/>
      <c r="AF185" s="33"/>
      <c r="AG185" s="33" t="s">
        <v>79</v>
      </c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>
        <v>806000</v>
      </c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>
        <v>806000</v>
      </c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77"/>
    </row>
    <row r="186" spans="1:82" ht="24" customHeight="1">
      <c r="A186" s="78" t="s">
        <v>113</v>
      </c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9"/>
      <c r="N186" s="79"/>
      <c r="O186" s="79"/>
      <c r="P186" s="79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 t="s">
        <v>87</v>
      </c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>
        <f>SUM(BE185)</f>
        <v>806000</v>
      </c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>
        <f>SUM(BR185)</f>
        <v>806000</v>
      </c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80"/>
    </row>
    <row r="187" spans="1:82" ht="33.75" customHeight="1">
      <c r="A187" s="81" t="s">
        <v>198</v>
      </c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73" t="s">
        <v>136</v>
      </c>
      <c r="N187" s="73"/>
      <c r="O187" s="73"/>
      <c r="P187" s="73"/>
      <c r="Q187" s="33" t="s">
        <v>76</v>
      </c>
      <c r="R187" s="33"/>
      <c r="S187" s="33"/>
      <c r="T187" s="33"/>
      <c r="U187" s="33"/>
      <c r="V187" s="33" t="s">
        <v>91</v>
      </c>
      <c r="W187" s="33"/>
      <c r="X187" s="33"/>
      <c r="Y187" s="33"/>
      <c r="Z187" s="33"/>
      <c r="AA187" s="33" t="s">
        <v>99</v>
      </c>
      <c r="AB187" s="33"/>
      <c r="AC187" s="33"/>
      <c r="AD187" s="33"/>
      <c r="AE187" s="33"/>
      <c r="AF187" s="33"/>
      <c r="AG187" s="33" t="s">
        <v>79</v>
      </c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>
        <v>100000</v>
      </c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>
        <v>100000</v>
      </c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77"/>
    </row>
    <row r="188" spans="1:82" ht="21.75" customHeight="1">
      <c r="A188" s="78" t="s">
        <v>113</v>
      </c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9"/>
      <c r="N188" s="79"/>
      <c r="O188" s="79"/>
      <c r="P188" s="79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 t="s">
        <v>125</v>
      </c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>
        <f>SUM(BE187)</f>
        <v>100000</v>
      </c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>
        <f>SUM(BR187)</f>
        <v>100000</v>
      </c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80"/>
    </row>
    <row r="189" spans="1:82" ht="47.25" customHeight="1">
      <c r="A189" s="81" t="s">
        <v>193</v>
      </c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73" t="s">
        <v>136</v>
      </c>
      <c r="N189" s="73"/>
      <c r="O189" s="73"/>
      <c r="P189" s="73"/>
      <c r="Q189" s="33" t="s">
        <v>76</v>
      </c>
      <c r="R189" s="33"/>
      <c r="S189" s="33"/>
      <c r="T189" s="33"/>
      <c r="U189" s="33"/>
      <c r="V189" s="33" t="s">
        <v>91</v>
      </c>
      <c r="W189" s="33"/>
      <c r="X189" s="33"/>
      <c r="Y189" s="33"/>
      <c r="Z189" s="33"/>
      <c r="AA189" s="33" t="s">
        <v>167</v>
      </c>
      <c r="AB189" s="33"/>
      <c r="AC189" s="33"/>
      <c r="AD189" s="33"/>
      <c r="AE189" s="33"/>
      <c r="AF189" s="33"/>
      <c r="AG189" s="33" t="s">
        <v>177</v>
      </c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77"/>
    </row>
    <row r="190" spans="1:82" ht="20.25" customHeight="1">
      <c r="A190" s="78" t="s">
        <v>113</v>
      </c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9"/>
      <c r="N190" s="79"/>
      <c r="O190" s="79"/>
      <c r="P190" s="79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 t="s">
        <v>167</v>
      </c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>
        <f>SUM(BE189)</f>
        <v>0</v>
      </c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>
        <f>SUM(BR189)</f>
        <v>0</v>
      </c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80"/>
    </row>
    <row r="191" spans="1:82" ht="33" customHeight="1">
      <c r="A191" s="81" t="s">
        <v>196</v>
      </c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73" t="s">
        <v>137</v>
      </c>
      <c r="N191" s="73"/>
      <c r="O191" s="73"/>
      <c r="P191" s="73"/>
      <c r="Q191" s="33" t="s">
        <v>76</v>
      </c>
      <c r="R191" s="33"/>
      <c r="S191" s="33"/>
      <c r="T191" s="33"/>
      <c r="U191" s="33"/>
      <c r="V191" s="33" t="s">
        <v>91</v>
      </c>
      <c r="W191" s="33"/>
      <c r="X191" s="33"/>
      <c r="Y191" s="33"/>
      <c r="Z191" s="33"/>
      <c r="AA191" s="33" t="s">
        <v>88</v>
      </c>
      <c r="AB191" s="33"/>
      <c r="AC191" s="33"/>
      <c r="AD191" s="33"/>
      <c r="AE191" s="33"/>
      <c r="AF191" s="33"/>
      <c r="AG191" s="33" t="s">
        <v>79</v>
      </c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77"/>
    </row>
    <row r="192" spans="1:82" ht="23.25" customHeight="1">
      <c r="A192" s="78" t="s">
        <v>113</v>
      </c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9"/>
      <c r="N192" s="79"/>
      <c r="O192" s="79"/>
      <c r="P192" s="79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 t="s">
        <v>88</v>
      </c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>
        <f>SUM(BE191)</f>
        <v>0</v>
      </c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>
        <f>SUM(BR191)</f>
        <v>0</v>
      </c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80"/>
    </row>
    <row r="193" spans="1:82" ht="35.25" customHeight="1">
      <c r="A193" s="81" t="s">
        <v>117</v>
      </c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73" t="s">
        <v>138</v>
      </c>
      <c r="N193" s="73"/>
      <c r="O193" s="73"/>
      <c r="P193" s="73"/>
      <c r="Q193" s="33" t="s">
        <v>76</v>
      </c>
      <c r="R193" s="33"/>
      <c r="S193" s="33"/>
      <c r="T193" s="33"/>
      <c r="U193" s="33"/>
      <c r="V193" s="33" t="s">
        <v>91</v>
      </c>
      <c r="W193" s="33"/>
      <c r="X193" s="33"/>
      <c r="Y193" s="33"/>
      <c r="Z193" s="33"/>
      <c r="AA193" s="33" t="s">
        <v>89</v>
      </c>
      <c r="AB193" s="33"/>
      <c r="AC193" s="33"/>
      <c r="AD193" s="33"/>
      <c r="AE193" s="33"/>
      <c r="AF193" s="33"/>
      <c r="AG193" s="33" t="s">
        <v>79</v>
      </c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>
        <v>113000</v>
      </c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>
        <v>68000</v>
      </c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77"/>
    </row>
    <row r="194" spans="1:82" ht="24" customHeight="1">
      <c r="A194" s="78" t="s">
        <v>113</v>
      </c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9"/>
      <c r="N194" s="79"/>
      <c r="O194" s="79"/>
      <c r="P194" s="79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 t="s">
        <v>89</v>
      </c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>
        <f>SUM(BE193)</f>
        <v>113000</v>
      </c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>
        <f>SUM(BR193)</f>
        <v>68000</v>
      </c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80"/>
    </row>
    <row r="195" spans="1:82" ht="33" customHeight="1">
      <c r="A195" s="81" t="s">
        <v>118</v>
      </c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73" t="s">
        <v>139</v>
      </c>
      <c r="N195" s="73"/>
      <c r="O195" s="73"/>
      <c r="P195" s="73"/>
      <c r="Q195" s="33" t="s">
        <v>76</v>
      </c>
      <c r="R195" s="33"/>
      <c r="S195" s="33"/>
      <c r="T195" s="33"/>
      <c r="U195" s="33"/>
      <c r="V195" s="33" t="s">
        <v>91</v>
      </c>
      <c r="W195" s="33"/>
      <c r="X195" s="33"/>
      <c r="Y195" s="33"/>
      <c r="Z195" s="33"/>
      <c r="AA195" s="33" t="s">
        <v>90</v>
      </c>
      <c r="AB195" s="33"/>
      <c r="AC195" s="33"/>
      <c r="AD195" s="33"/>
      <c r="AE195" s="33"/>
      <c r="AF195" s="33"/>
      <c r="AG195" s="33" t="s">
        <v>79</v>
      </c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>
        <v>209390</v>
      </c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>
        <v>209390</v>
      </c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77"/>
    </row>
    <row r="196" spans="1:82" ht="24.75" customHeight="1">
      <c r="A196" s="78" t="s">
        <v>113</v>
      </c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9"/>
      <c r="N196" s="79"/>
      <c r="O196" s="79"/>
      <c r="P196" s="79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 t="s">
        <v>90</v>
      </c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>
        <f>SUM(BE195)</f>
        <v>209390</v>
      </c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>
        <f>SUM(BR195)</f>
        <v>209390</v>
      </c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80"/>
    </row>
    <row r="197" spans="1:82" ht="12">
      <c r="A197" s="72" t="s">
        <v>111</v>
      </c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3" t="s">
        <v>122</v>
      </c>
      <c r="N197" s="73"/>
      <c r="O197" s="73"/>
      <c r="P197" s="73"/>
      <c r="Q197" s="33" t="s">
        <v>76</v>
      </c>
      <c r="R197" s="33"/>
      <c r="S197" s="33"/>
      <c r="T197" s="33"/>
      <c r="U197" s="33"/>
      <c r="V197" s="33" t="s">
        <v>91</v>
      </c>
      <c r="W197" s="33"/>
      <c r="X197" s="33"/>
      <c r="Y197" s="33"/>
      <c r="Z197" s="33"/>
      <c r="AA197" s="33" t="s">
        <v>168</v>
      </c>
      <c r="AB197" s="33"/>
      <c r="AC197" s="33"/>
      <c r="AD197" s="33"/>
      <c r="AE197" s="33"/>
      <c r="AF197" s="33"/>
      <c r="AG197" s="33" t="s">
        <v>77</v>
      </c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>
        <v>990000</v>
      </c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>
        <v>990000</v>
      </c>
      <c r="BS197" s="35"/>
      <c r="BT197" s="35"/>
      <c r="BU197" s="35"/>
      <c r="BV197" s="35"/>
      <c r="BW197" s="35"/>
      <c r="BX197" s="75"/>
      <c r="BY197" s="75"/>
      <c r="BZ197" s="75"/>
      <c r="CA197" s="75"/>
      <c r="CB197" s="75"/>
      <c r="CC197" s="75"/>
      <c r="CD197" s="76"/>
    </row>
    <row r="198" spans="1:82" ht="33" customHeight="1">
      <c r="A198" s="74" t="s">
        <v>112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3" t="s">
        <v>123</v>
      </c>
      <c r="N198" s="73"/>
      <c r="O198" s="73"/>
      <c r="P198" s="73"/>
      <c r="Q198" s="33" t="s">
        <v>76</v>
      </c>
      <c r="R198" s="33"/>
      <c r="S198" s="33"/>
      <c r="T198" s="33"/>
      <c r="U198" s="33"/>
      <c r="V198" s="33" t="s">
        <v>91</v>
      </c>
      <c r="W198" s="33"/>
      <c r="X198" s="33"/>
      <c r="Y198" s="33"/>
      <c r="Z198" s="33"/>
      <c r="AA198" s="33" t="s">
        <v>168</v>
      </c>
      <c r="AB198" s="33"/>
      <c r="AC198" s="33"/>
      <c r="AD198" s="33"/>
      <c r="AE198" s="33"/>
      <c r="AF198" s="33"/>
      <c r="AG198" s="33" t="s">
        <v>78</v>
      </c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>
        <v>298980</v>
      </c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>
        <v>298980</v>
      </c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77"/>
    </row>
    <row r="199" spans="1:82" ht="21.75" customHeight="1">
      <c r="A199" s="78" t="s">
        <v>113</v>
      </c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9"/>
      <c r="N199" s="79"/>
      <c r="O199" s="79"/>
      <c r="P199" s="79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 t="s">
        <v>168</v>
      </c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9">
        <f>AR197+AR198</f>
        <v>0</v>
      </c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>
        <f>BE197+BE198</f>
        <v>1288980</v>
      </c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>
        <f>BR197+BR198</f>
        <v>1288980</v>
      </c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80"/>
    </row>
    <row r="200" spans="1:82" ht="12">
      <c r="A200" s="137" t="s">
        <v>111</v>
      </c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9"/>
      <c r="M200" s="73" t="s">
        <v>141</v>
      </c>
      <c r="N200" s="73"/>
      <c r="O200" s="73"/>
      <c r="P200" s="73"/>
      <c r="Q200" s="33" t="s">
        <v>76</v>
      </c>
      <c r="R200" s="33"/>
      <c r="S200" s="33"/>
      <c r="T200" s="33"/>
      <c r="U200" s="33"/>
      <c r="V200" s="33" t="s">
        <v>91</v>
      </c>
      <c r="W200" s="33"/>
      <c r="X200" s="33"/>
      <c r="Y200" s="33"/>
      <c r="Z200" s="33"/>
      <c r="AA200" s="33" t="s">
        <v>100</v>
      </c>
      <c r="AB200" s="33"/>
      <c r="AC200" s="33"/>
      <c r="AD200" s="33"/>
      <c r="AE200" s="33"/>
      <c r="AF200" s="33"/>
      <c r="AG200" s="33" t="s">
        <v>77</v>
      </c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>
        <v>6698441</v>
      </c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>
        <v>7093649</v>
      </c>
      <c r="BS200" s="35"/>
      <c r="BT200" s="35"/>
      <c r="BU200" s="35"/>
      <c r="BV200" s="35"/>
      <c r="BW200" s="35"/>
      <c r="BX200" s="75"/>
      <c r="BY200" s="75"/>
      <c r="BZ200" s="75"/>
      <c r="CA200" s="75"/>
      <c r="CB200" s="75"/>
      <c r="CC200" s="75"/>
      <c r="CD200" s="76"/>
    </row>
    <row r="201" spans="1:82" ht="35.25" customHeight="1">
      <c r="A201" s="74" t="s">
        <v>112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3" t="s">
        <v>142</v>
      </c>
      <c r="N201" s="73"/>
      <c r="O201" s="73"/>
      <c r="P201" s="73"/>
      <c r="Q201" s="33" t="s">
        <v>76</v>
      </c>
      <c r="R201" s="33"/>
      <c r="S201" s="33"/>
      <c r="T201" s="33"/>
      <c r="U201" s="33"/>
      <c r="V201" s="33" t="s">
        <v>91</v>
      </c>
      <c r="W201" s="33"/>
      <c r="X201" s="33"/>
      <c r="Y201" s="33"/>
      <c r="Z201" s="33"/>
      <c r="AA201" s="33" t="s">
        <v>100</v>
      </c>
      <c r="AB201" s="33"/>
      <c r="AC201" s="33"/>
      <c r="AD201" s="33"/>
      <c r="AE201" s="33"/>
      <c r="AF201" s="33"/>
      <c r="AG201" s="33" t="s">
        <v>78</v>
      </c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>
        <v>2022738</v>
      </c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>
        <v>2142080</v>
      </c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77"/>
    </row>
    <row r="202" spans="1:82" ht="25.5" customHeight="1">
      <c r="A202" s="81" t="s">
        <v>187</v>
      </c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73" t="s">
        <v>178</v>
      </c>
      <c r="N202" s="73"/>
      <c r="O202" s="73"/>
      <c r="P202" s="73"/>
      <c r="Q202" s="33" t="s">
        <v>76</v>
      </c>
      <c r="R202" s="33"/>
      <c r="S202" s="33"/>
      <c r="T202" s="33"/>
      <c r="U202" s="33"/>
      <c r="V202" s="33" t="s">
        <v>91</v>
      </c>
      <c r="W202" s="33"/>
      <c r="X202" s="33"/>
      <c r="Y202" s="33"/>
      <c r="Z202" s="33"/>
      <c r="AA202" s="33" t="s">
        <v>100</v>
      </c>
      <c r="AB202" s="33"/>
      <c r="AC202" s="33"/>
      <c r="AD202" s="33"/>
      <c r="AE202" s="33"/>
      <c r="AF202" s="33"/>
      <c r="AG202" s="33" t="s">
        <v>79</v>
      </c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>
        <v>730678</v>
      </c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>
        <v>773057</v>
      </c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77"/>
    </row>
    <row r="203" spans="1:82" ht="24" customHeight="1">
      <c r="A203" s="78" t="s">
        <v>113</v>
      </c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9"/>
      <c r="N203" s="79"/>
      <c r="O203" s="79"/>
      <c r="P203" s="79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 t="s">
        <v>179</v>
      </c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9">
        <f>SUM(AR200:AR202)</f>
        <v>0</v>
      </c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>
        <f>SUM(BE200:BE202)</f>
        <v>9451857</v>
      </c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>
        <f>SUM(BR200:BR202)</f>
        <v>10008786</v>
      </c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80"/>
    </row>
    <row r="204" spans="1:82" ht="40.5" customHeight="1">
      <c r="A204" s="81" t="s">
        <v>194</v>
      </c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73" t="s">
        <v>140</v>
      </c>
      <c r="N204" s="73"/>
      <c r="O204" s="73"/>
      <c r="P204" s="73"/>
      <c r="Q204" s="33" t="s">
        <v>76</v>
      </c>
      <c r="R204" s="33"/>
      <c r="S204" s="33"/>
      <c r="T204" s="33"/>
      <c r="U204" s="33"/>
      <c r="V204" s="33" t="s">
        <v>91</v>
      </c>
      <c r="W204" s="33"/>
      <c r="X204" s="33"/>
      <c r="Y204" s="33"/>
      <c r="Z204" s="33"/>
      <c r="AA204" s="33" t="s">
        <v>169</v>
      </c>
      <c r="AB204" s="33"/>
      <c r="AC204" s="33"/>
      <c r="AD204" s="33"/>
      <c r="AE204" s="33"/>
      <c r="AF204" s="33"/>
      <c r="AG204" s="33" t="s">
        <v>79</v>
      </c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>
        <v>293500</v>
      </c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>
        <v>293500</v>
      </c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77"/>
    </row>
    <row r="205" spans="1:82" ht="22.5" customHeight="1">
      <c r="A205" s="78" t="s">
        <v>113</v>
      </c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9"/>
      <c r="N205" s="79"/>
      <c r="O205" s="79"/>
      <c r="P205" s="79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 t="s">
        <v>169</v>
      </c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>
        <f>SUM(BE204)</f>
        <v>293500</v>
      </c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>
        <f>SUM(BR204)</f>
        <v>293500</v>
      </c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80"/>
    </row>
    <row r="206" spans="1:82" ht="64.5" customHeight="1">
      <c r="A206" s="81" t="s">
        <v>195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73" t="s">
        <v>140</v>
      </c>
      <c r="N206" s="73"/>
      <c r="O206" s="73"/>
      <c r="P206" s="73"/>
      <c r="Q206" s="33" t="s">
        <v>76</v>
      </c>
      <c r="R206" s="33"/>
      <c r="S206" s="33"/>
      <c r="T206" s="33"/>
      <c r="U206" s="33"/>
      <c r="V206" s="33" t="s">
        <v>91</v>
      </c>
      <c r="W206" s="33"/>
      <c r="X206" s="33"/>
      <c r="Y206" s="33"/>
      <c r="Z206" s="33"/>
      <c r="AA206" s="33" t="s">
        <v>171</v>
      </c>
      <c r="AB206" s="33"/>
      <c r="AC206" s="33"/>
      <c r="AD206" s="33"/>
      <c r="AE206" s="33"/>
      <c r="AF206" s="33"/>
      <c r="AG206" s="33" t="s">
        <v>79</v>
      </c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>
        <v>691488</v>
      </c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>
        <v>691488</v>
      </c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77"/>
    </row>
    <row r="207" spans="1:82" ht="24" customHeight="1">
      <c r="A207" s="78" t="s">
        <v>113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9"/>
      <c r="N207" s="79"/>
      <c r="O207" s="79"/>
      <c r="P207" s="79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 t="s">
        <v>171</v>
      </c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>
        <f>SUM(BE206)</f>
        <v>691488</v>
      </c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>
        <f>SUM(BR206)</f>
        <v>691488</v>
      </c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80"/>
    </row>
    <row r="208" spans="1:82" ht="48" customHeight="1">
      <c r="A208" s="81" t="s">
        <v>199</v>
      </c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73" t="s">
        <v>140</v>
      </c>
      <c r="N208" s="73"/>
      <c r="O208" s="73"/>
      <c r="P208" s="73"/>
      <c r="Q208" s="33" t="s">
        <v>76</v>
      </c>
      <c r="R208" s="33"/>
      <c r="S208" s="33"/>
      <c r="T208" s="33"/>
      <c r="U208" s="33"/>
      <c r="V208" s="33" t="s">
        <v>91</v>
      </c>
      <c r="W208" s="33"/>
      <c r="X208" s="33"/>
      <c r="Y208" s="33"/>
      <c r="Z208" s="33"/>
      <c r="AA208" s="33" t="s">
        <v>170</v>
      </c>
      <c r="AB208" s="33"/>
      <c r="AC208" s="33"/>
      <c r="AD208" s="33"/>
      <c r="AE208" s="33"/>
      <c r="AF208" s="33"/>
      <c r="AG208" s="33" t="s">
        <v>177</v>
      </c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77"/>
    </row>
    <row r="209" spans="1:82" ht="22.5" customHeight="1">
      <c r="A209" s="78" t="s">
        <v>113</v>
      </c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9"/>
      <c r="N209" s="79"/>
      <c r="O209" s="79"/>
      <c r="P209" s="79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 t="s">
        <v>170</v>
      </c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9">
        <f>AR208</f>
        <v>0</v>
      </c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>
        <f>SUM(BE208)</f>
        <v>0</v>
      </c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>
        <f>SUM(BR208)</f>
        <v>0</v>
      </c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80"/>
    </row>
    <row r="210" spans="1:82" s="32" customFormat="1" ht="23.25" customHeight="1">
      <c r="A210" s="140" t="s">
        <v>119</v>
      </c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1"/>
      <c r="N210" s="141"/>
      <c r="O210" s="141"/>
      <c r="P210" s="141"/>
      <c r="Q210" s="142" t="s">
        <v>76</v>
      </c>
      <c r="R210" s="142"/>
      <c r="S210" s="142"/>
      <c r="T210" s="142"/>
      <c r="U210" s="142"/>
      <c r="V210" s="142" t="s">
        <v>91</v>
      </c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2"/>
      <c r="AR210" s="143">
        <f>AR136+AR145+AR148+AR150+AR152+AR155+AR157+AR163+AR167+AR169+AR171+AR159+AR161+AR165+AR132+AR179+AR182+AR199+AR209</f>
        <v>20440210.75</v>
      </c>
      <c r="AS210" s="143"/>
      <c r="AT210" s="143"/>
      <c r="AU210" s="143"/>
      <c r="AV210" s="143"/>
      <c r="AW210" s="143"/>
      <c r="AX210" s="143"/>
      <c r="AY210" s="143"/>
      <c r="AZ210" s="143"/>
      <c r="BA210" s="143"/>
      <c r="BB210" s="143"/>
      <c r="BC210" s="143"/>
      <c r="BD210" s="143"/>
      <c r="BE210" s="143">
        <f>BE179+BE182+BE184+BE186+BE188+BE192+BE194+BE196+BE205+BE203+BE190+BE207+BE199</f>
        <v>21327043</v>
      </c>
      <c r="BF210" s="143"/>
      <c r="BG210" s="143"/>
      <c r="BH210" s="143"/>
      <c r="BI210" s="143"/>
      <c r="BJ210" s="143"/>
      <c r="BK210" s="143"/>
      <c r="BL210" s="143"/>
      <c r="BM210" s="143"/>
      <c r="BN210" s="143"/>
      <c r="BO210" s="143"/>
      <c r="BP210" s="143"/>
      <c r="BQ210" s="143"/>
      <c r="BR210" s="143">
        <f>BR179+BR182+BR184+BR186+BR188+BR192+BR194+BR196+BR205+BR203+BR190+BR207+BR199</f>
        <v>21943002</v>
      </c>
      <c r="BS210" s="143"/>
      <c r="BT210" s="143"/>
      <c r="BU210" s="143"/>
      <c r="BV210" s="143"/>
      <c r="BW210" s="143"/>
      <c r="BX210" s="143"/>
      <c r="BY210" s="143"/>
      <c r="BZ210" s="143"/>
      <c r="CA210" s="143"/>
      <c r="CB210" s="143"/>
      <c r="CC210" s="143"/>
      <c r="CD210" s="144"/>
    </row>
    <row r="211" spans="1:82" ht="39.75" customHeight="1">
      <c r="A211" s="81" t="s">
        <v>200</v>
      </c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73" t="s">
        <v>180</v>
      </c>
      <c r="N211" s="73"/>
      <c r="O211" s="73"/>
      <c r="P211" s="73"/>
      <c r="Q211" s="33" t="s">
        <v>76</v>
      </c>
      <c r="R211" s="33"/>
      <c r="S211" s="33"/>
      <c r="T211" s="33"/>
      <c r="U211" s="33"/>
      <c r="V211" s="33" t="s">
        <v>76</v>
      </c>
      <c r="W211" s="33"/>
      <c r="X211" s="33"/>
      <c r="Y211" s="33"/>
      <c r="Z211" s="33"/>
      <c r="AA211" s="33" t="s">
        <v>107</v>
      </c>
      <c r="AB211" s="33"/>
      <c r="AC211" s="33"/>
      <c r="AD211" s="33"/>
      <c r="AE211" s="33"/>
      <c r="AF211" s="33"/>
      <c r="AG211" s="33" t="s">
        <v>79</v>
      </c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5">
        <v>50500</v>
      </c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77"/>
    </row>
    <row r="212" spans="1:82" s="25" customFormat="1" ht="12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9"/>
      <c r="N212" s="79"/>
      <c r="O212" s="79"/>
      <c r="P212" s="79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 t="s">
        <v>107</v>
      </c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9">
        <f>SUM(AR211)</f>
        <v>50500</v>
      </c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>
        <f>SUM(BE211)</f>
        <v>0</v>
      </c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80"/>
    </row>
    <row r="213" spans="1:82" ht="48.75" customHeight="1">
      <c r="A213" s="81" t="s">
        <v>201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73" t="s">
        <v>181</v>
      </c>
      <c r="N213" s="73"/>
      <c r="O213" s="73"/>
      <c r="P213" s="73"/>
      <c r="Q213" s="33" t="s">
        <v>76</v>
      </c>
      <c r="R213" s="33"/>
      <c r="S213" s="33"/>
      <c r="T213" s="33"/>
      <c r="U213" s="33"/>
      <c r="V213" s="33" t="s">
        <v>76</v>
      </c>
      <c r="W213" s="33"/>
      <c r="X213" s="33"/>
      <c r="Y213" s="33"/>
      <c r="Z213" s="33"/>
      <c r="AA213" s="33" t="s">
        <v>108</v>
      </c>
      <c r="AB213" s="33"/>
      <c r="AC213" s="33"/>
      <c r="AD213" s="33"/>
      <c r="AE213" s="33"/>
      <c r="AF213" s="33"/>
      <c r="AG213" s="33" t="s">
        <v>79</v>
      </c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5">
        <v>112483.5</v>
      </c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77"/>
    </row>
    <row r="214" spans="1:82" s="25" customFormat="1" ht="12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9"/>
      <c r="N214" s="79"/>
      <c r="O214" s="79"/>
      <c r="P214" s="79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 t="s">
        <v>108</v>
      </c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9">
        <f>SUM(AR213:AR213)</f>
        <v>112483.5</v>
      </c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>
        <f>SUM(BE213:BE213)</f>
        <v>0</v>
      </c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80"/>
    </row>
    <row r="215" spans="1:82" ht="35.25" customHeight="1">
      <c r="A215" s="81" t="s">
        <v>202</v>
      </c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73" t="s">
        <v>182</v>
      </c>
      <c r="N215" s="73"/>
      <c r="O215" s="73"/>
      <c r="P215" s="73"/>
      <c r="Q215" s="33" t="s">
        <v>76</v>
      </c>
      <c r="R215" s="33"/>
      <c r="S215" s="33"/>
      <c r="T215" s="33"/>
      <c r="U215" s="33"/>
      <c r="V215" s="33" t="s">
        <v>76</v>
      </c>
      <c r="W215" s="33"/>
      <c r="X215" s="33"/>
      <c r="Y215" s="33"/>
      <c r="Z215" s="33"/>
      <c r="AA215" s="33" t="s">
        <v>109</v>
      </c>
      <c r="AB215" s="33"/>
      <c r="AC215" s="33"/>
      <c r="AD215" s="33"/>
      <c r="AE215" s="33"/>
      <c r="AF215" s="33"/>
      <c r="AG215" s="33" t="s">
        <v>79</v>
      </c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>
        <v>50500</v>
      </c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>
        <v>50500</v>
      </c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77"/>
    </row>
    <row r="216" spans="1:82" s="25" customFormat="1" ht="12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9"/>
      <c r="N216" s="79"/>
      <c r="O216" s="79"/>
      <c r="P216" s="79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 t="s">
        <v>109</v>
      </c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>
        <f>SUM(BE215)</f>
        <v>50500</v>
      </c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>
        <f>SUM(BR215)</f>
        <v>50500</v>
      </c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80"/>
    </row>
    <row r="217" spans="1:82" ht="48" customHeight="1">
      <c r="A217" s="81" t="s">
        <v>201</v>
      </c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73" t="s">
        <v>183</v>
      </c>
      <c r="N217" s="73"/>
      <c r="O217" s="73"/>
      <c r="P217" s="73"/>
      <c r="Q217" s="33" t="s">
        <v>76</v>
      </c>
      <c r="R217" s="33"/>
      <c r="S217" s="33"/>
      <c r="T217" s="33"/>
      <c r="U217" s="33"/>
      <c r="V217" s="33" t="s">
        <v>76</v>
      </c>
      <c r="W217" s="33"/>
      <c r="X217" s="33"/>
      <c r="Y217" s="33"/>
      <c r="Z217" s="33"/>
      <c r="AA217" s="33" t="s">
        <v>110</v>
      </c>
      <c r="AB217" s="33"/>
      <c r="AC217" s="33"/>
      <c r="AD217" s="33"/>
      <c r="AE217" s="33"/>
      <c r="AF217" s="33"/>
      <c r="AG217" s="33" t="s">
        <v>79</v>
      </c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>
        <v>112483.5</v>
      </c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>
        <v>112483.5</v>
      </c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77"/>
    </row>
    <row r="218" spans="1:82" s="25" customFormat="1" ht="12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9"/>
      <c r="N218" s="79"/>
      <c r="O218" s="79"/>
      <c r="P218" s="79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 t="s">
        <v>110</v>
      </c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>
        <f>SUM(BE217)</f>
        <v>112483.5</v>
      </c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>
        <f>SUM(BR217)</f>
        <v>112483.5</v>
      </c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80"/>
    </row>
    <row r="219" spans="1:82" ht="23.25" customHeight="1">
      <c r="A219" s="140" t="s">
        <v>119</v>
      </c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1"/>
      <c r="N219" s="141"/>
      <c r="O219" s="141"/>
      <c r="P219" s="141"/>
      <c r="Q219" s="142" t="s">
        <v>76</v>
      </c>
      <c r="R219" s="142"/>
      <c r="S219" s="142"/>
      <c r="T219" s="142"/>
      <c r="U219" s="142"/>
      <c r="V219" s="142" t="s">
        <v>76</v>
      </c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2"/>
      <c r="AQ219" s="142"/>
      <c r="AR219" s="143">
        <f>AR212+AR214</f>
        <v>162983.5</v>
      </c>
      <c r="AS219" s="143"/>
      <c r="AT219" s="143"/>
      <c r="AU219" s="143"/>
      <c r="AV219" s="143"/>
      <c r="AW219" s="143"/>
      <c r="AX219" s="143"/>
      <c r="AY219" s="143"/>
      <c r="AZ219" s="143"/>
      <c r="BA219" s="143"/>
      <c r="BB219" s="143"/>
      <c r="BC219" s="143"/>
      <c r="BD219" s="143"/>
      <c r="BE219" s="143">
        <f>BE216+BE218</f>
        <v>162983.5</v>
      </c>
      <c r="BF219" s="143"/>
      <c r="BG219" s="143"/>
      <c r="BH219" s="143"/>
      <c r="BI219" s="143"/>
      <c r="BJ219" s="143"/>
      <c r="BK219" s="143"/>
      <c r="BL219" s="143"/>
      <c r="BM219" s="143"/>
      <c r="BN219" s="143"/>
      <c r="BO219" s="143"/>
      <c r="BP219" s="143"/>
      <c r="BQ219" s="143"/>
      <c r="BR219" s="143">
        <f>BR216+BR218</f>
        <v>162983.5</v>
      </c>
      <c r="BS219" s="143"/>
      <c r="BT219" s="143"/>
      <c r="BU219" s="143"/>
      <c r="BV219" s="143"/>
      <c r="BW219" s="143"/>
      <c r="BX219" s="143"/>
      <c r="BY219" s="143"/>
      <c r="BZ219" s="143"/>
      <c r="CA219" s="143"/>
      <c r="CB219" s="143"/>
      <c r="CC219" s="143"/>
      <c r="CD219" s="144"/>
    </row>
    <row r="220" spans="44:75" ht="12">
      <c r="AR220" s="147">
        <f>AR219+AR210</f>
        <v>20603194.25</v>
      </c>
      <c r="AS220" s="147"/>
      <c r="AT220" s="147"/>
      <c r="AU220" s="147"/>
      <c r="AV220" s="147"/>
      <c r="AW220" s="147"/>
      <c r="BE220" s="147">
        <f>BE219+BE210</f>
        <v>21490026.5</v>
      </c>
      <c r="BF220" s="147"/>
      <c r="BG220" s="147"/>
      <c r="BH220" s="147"/>
      <c r="BI220" s="147"/>
      <c r="BJ220" s="147"/>
      <c r="BR220" s="147">
        <f>BR219+BR210</f>
        <v>22105985.5</v>
      </c>
      <c r="BS220" s="147"/>
      <c r="BT220" s="147"/>
      <c r="BU220" s="147"/>
      <c r="BV220" s="147"/>
      <c r="BW220" s="147"/>
    </row>
    <row r="221" spans="1:82" ht="12" customHeight="1">
      <c r="A221" s="145" t="s">
        <v>30</v>
      </c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  <c r="BI221" s="146"/>
      <c r="BJ221" s="146"/>
      <c r="BK221" s="146"/>
      <c r="BL221" s="146"/>
      <c r="BM221" s="146"/>
      <c r="BN221" s="146"/>
      <c r="BO221" s="146"/>
      <c r="BP221" s="146"/>
      <c r="BQ221" s="146"/>
      <c r="BR221" s="146"/>
      <c r="BS221" s="146"/>
      <c r="BT221" s="146"/>
      <c r="BU221" s="146"/>
      <c r="BV221" s="146"/>
      <c r="BW221" s="146"/>
      <c r="BX221" s="146"/>
      <c r="BY221" s="146"/>
      <c r="BZ221" s="146"/>
      <c r="CA221" s="146"/>
      <c r="CB221" s="146"/>
      <c r="CC221" s="146"/>
      <c r="CD221" s="146"/>
    </row>
    <row r="222" spans="1:82" ht="12" customHeight="1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09" t="s">
        <v>146</v>
      </c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2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U222" s="109" t="s">
        <v>208</v>
      </c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8"/>
      <c r="BZ222" s="18"/>
      <c r="CA222" s="18"/>
      <c r="CB222" s="18"/>
      <c r="CC222" s="18"/>
      <c r="CD222" s="18"/>
    </row>
    <row r="223" spans="1:82" ht="12" customHeight="1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8" t="s">
        <v>31</v>
      </c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7"/>
      <c r="AH223" s="148" t="s">
        <v>2</v>
      </c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23"/>
      <c r="AU223" s="148" t="s">
        <v>69</v>
      </c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8"/>
      <c r="BZ223" s="18"/>
      <c r="CA223" s="18"/>
      <c r="CB223" s="18"/>
      <c r="CC223" s="18"/>
      <c r="CD223" s="18"/>
    </row>
    <row r="224" spans="1:82" ht="1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17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23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8"/>
      <c r="BZ224" s="18"/>
      <c r="CA224" s="18"/>
      <c r="CB224" s="18"/>
      <c r="CC224" s="18"/>
      <c r="CD224" s="18"/>
    </row>
    <row r="225" spans="1:69" ht="12" customHeight="1">
      <c r="A225" s="145" t="s">
        <v>32</v>
      </c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09" t="s">
        <v>184</v>
      </c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2"/>
      <c r="AH225" s="109" t="s">
        <v>185</v>
      </c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B225" s="109" t="s">
        <v>186</v>
      </c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</row>
    <row r="226" spans="1:69" ht="12" customHeight="1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8" t="s">
        <v>31</v>
      </c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7"/>
      <c r="AH226" s="148" t="s">
        <v>69</v>
      </c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23"/>
      <c r="BB226" s="148" t="s">
        <v>33</v>
      </c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  <c r="BQ226" s="148"/>
    </row>
    <row r="227" spans="1:82" ht="12" customHeight="1">
      <c r="A227" s="6" t="s">
        <v>16</v>
      </c>
      <c r="B227" s="111" t="s">
        <v>203</v>
      </c>
      <c r="C227" s="111"/>
      <c r="D227" s="2" t="s">
        <v>16</v>
      </c>
      <c r="E227" s="111" t="s">
        <v>106</v>
      </c>
      <c r="F227" s="111"/>
      <c r="G227" s="111"/>
      <c r="H227" s="111"/>
      <c r="I227" s="111"/>
      <c r="J227" s="111"/>
      <c r="K227" s="111"/>
      <c r="L227" s="111"/>
      <c r="M227" s="110" t="s">
        <v>17</v>
      </c>
      <c r="N227" s="110"/>
      <c r="O227" s="123" t="s">
        <v>102</v>
      </c>
      <c r="P227" s="123"/>
      <c r="Q227" s="104" t="s">
        <v>18</v>
      </c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4"/>
      <c r="BA227" s="104"/>
      <c r="BB227" s="104"/>
      <c r="BC227" s="104"/>
      <c r="BD227" s="104"/>
      <c r="BE227" s="104"/>
      <c r="BF227" s="104"/>
      <c r="BG227" s="104"/>
      <c r="BH227" s="104"/>
      <c r="BI227" s="104"/>
      <c r="BJ227" s="104"/>
      <c r="BK227" s="104"/>
      <c r="BL227" s="104"/>
      <c r="BM227" s="104"/>
      <c r="BN227" s="104"/>
      <c r="BO227" s="104"/>
      <c r="BP227" s="104"/>
      <c r="BQ227" s="104"/>
      <c r="BR227" s="104"/>
      <c r="BS227" s="104"/>
      <c r="BT227" s="104"/>
      <c r="BU227" s="104"/>
      <c r="BV227" s="104"/>
      <c r="BW227" s="104"/>
      <c r="BX227" s="104"/>
      <c r="BY227" s="104"/>
      <c r="BZ227" s="104"/>
      <c r="CA227" s="104"/>
      <c r="CB227" s="104"/>
      <c r="CC227" s="104"/>
      <c r="CD227" s="104"/>
    </row>
  </sheetData>
  <sheetProtection/>
  <mergeCells count="2877">
    <mergeCell ref="AF17:AN17"/>
    <mergeCell ref="AR220:AW220"/>
    <mergeCell ref="BE220:BJ220"/>
    <mergeCell ref="BR220:BW220"/>
    <mergeCell ref="CA209:CD209"/>
    <mergeCell ref="BA209:BD209"/>
    <mergeCell ref="BE209:BJ209"/>
    <mergeCell ref="BK209:BM209"/>
    <mergeCell ref="BN209:BQ209"/>
    <mergeCell ref="BR209:BW209"/>
    <mergeCell ref="BX209:BZ209"/>
    <mergeCell ref="CA208:CD208"/>
    <mergeCell ref="A209:L209"/>
    <mergeCell ref="M209:P209"/>
    <mergeCell ref="Q209:U209"/>
    <mergeCell ref="V209:Z209"/>
    <mergeCell ref="AA209:AF209"/>
    <mergeCell ref="AG209:AJ209"/>
    <mergeCell ref="AK209:AQ209"/>
    <mergeCell ref="AR209:AW209"/>
    <mergeCell ref="AX209:AZ209"/>
    <mergeCell ref="BA208:BD208"/>
    <mergeCell ref="BE208:BJ208"/>
    <mergeCell ref="BK208:BM208"/>
    <mergeCell ref="BN208:BQ208"/>
    <mergeCell ref="BR208:BW208"/>
    <mergeCell ref="AX208:AZ208"/>
    <mergeCell ref="BX208:BZ208"/>
    <mergeCell ref="CA207:CD207"/>
    <mergeCell ref="A208:L208"/>
    <mergeCell ref="M208:P208"/>
    <mergeCell ref="Q208:U208"/>
    <mergeCell ref="V208:Z208"/>
    <mergeCell ref="AA208:AF208"/>
    <mergeCell ref="AG208:AJ208"/>
    <mergeCell ref="AK208:AQ208"/>
    <mergeCell ref="AR208:AW208"/>
    <mergeCell ref="BA207:BD207"/>
    <mergeCell ref="BE207:BJ207"/>
    <mergeCell ref="BK207:BM207"/>
    <mergeCell ref="BN207:BQ207"/>
    <mergeCell ref="BR207:BW207"/>
    <mergeCell ref="BX207:BZ207"/>
    <mergeCell ref="CA206:CD206"/>
    <mergeCell ref="A207:L207"/>
    <mergeCell ref="M207:P207"/>
    <mergeCell ref="Q207:U207"/>
    <mergeCell ref="V207:Z207"/>
    <mergeCell ref="AA207:AF207"/>
    <mergeCell ref="AG207:AJ207"/>
    <mergeCell ref="AK207:AQ207"/>
    <mergeCell ref="AR207:AW207"/>
    <mergeCell ref="AX207:AZ207"/>
    <mergeCell ref="BA206:BD206"/>
    <mergeCell ref="BE206:BJ206"/>
    <mergeCell ref="BK206:BM206"/>
    <mergeCell ref="BN206:BQ206"/>
    <mergeCell ref="BR206:BW206"/>
    <mergeCell ref="BX206:BZ206"/>
    <mergeCell ref="V206:Z206"/>
    <mergeCell ref="AA206:AF206"/>
    <mergeCell ref="AG206:AJ206"/>
    <mergeCell ref="AK206:AQ206"/>
    <mergeCell ref="AR206:AW206"/>
    <mergeCell ref="AX206:AZ206"/>
    <mergeCell ref="BE205:BJ205"/>
    <mergeCell ref="BK205:BM205"/>
    <mergeCell ref="BN205:BQ205"/>
    <mergeCell ref="BR205:BW205"/>
    <mergeCell ref="BX205:BZ205"/>
    <mergeCell ref="CA205:CD205"/>
    <mergeCell ref="CA204:CD204"/>
    <mergeCell ref="M205:P205"/>
    <mergeCell ref="Q205:U205"/>
    <mergeCell ref="V205:Z205"/>
    <mergeCell ref="AA205:AF205"/>
    <mergeCell ref="AG205:AJ205"/>
    <mergeCell ref="AK205:AQ205"/>
    <mergeCell ref="AR205:AW205"/>
    <mergeCell ref="AX205:AZ205"/>
    <mergeCell ref="BA205:BD205"/>
    <mergeCell ref="BA204:BD204"/>
    <mergeCell ref="BE204:BJ204"/>
    <mergeCell ref="BK204:BM204"/>
    <mergeCell ref="BN204:BQ204"/>
    <mergeCell ref="BR204:BW204"/>
    <mergeCell ref="BX204:BZ204"/>
    <mergeCell ref="BX203:BZ203"/>
    <mergeCell ref="CA203:CD203"/>
    <mergeCell ref="M204:P204"/>
    <mergeCell ref="Q204:U204"/>
    <mergeCell ref="V204:Z204"/>
    <mergeCell ref="AA204:AF204"/>
    <mergeCell ref="AG204:AJ204"/>
    <mergeCell ref="AK204:AQ204"/>
    <mergeCell ref="AR204:AW204"/>
    <mergeCell ref="AX204:AZ204"/>
    <mergeCell ref="AX203:AZ203"/>
    <mergeCell ref="BA203:BD203"/>
    <mergeCell ref="BE203:BJ203"/>
    <mergeCell ref="BK203:BM203"/>
    <mergeCell ref="BN203:BQ203"/>
    <mergeCell ref="BR203:BW203"/>
    <mergeCell ref="BX202:BZ202"/>
    <mergeCell ref="CA202:CD202"/>
    <mergeCell ref="A203:L203"/>
    <mergeCell ref="M203:P203"/>
    <mergeCell ref="Q203:U203"/>
    <mergeCell ref="V203:Z203"/>
    <mergeCell ref="AA203:AF203"/>
    <mergeCell ref="AG203:AJ203"/>
    <mergeCell ref="AK203:AQ203"/>
    <mergeCell ref="AR203:AW203"/>
    <mergeCell ref="AX202:AZ202"/>
    <mergeCell ref="BA202:BD202"/>
    <mergeCell ref="BE202:BJ202"/>
    <mergeCell ref="BK202:BM202"/>
    <mergeCell ref="BN202:BQ202"/>
    <mergeCell ref="BR202:BW202"/>
    <mergeCell ref="BR201:BW201"/>
    <mergeCell ref="BX201:BZ201"/>
    <mergeCell ref="CA201:CD201"/>
    <mergeCell ref="M202:P202"/>
    <mergeCell ref="Q202:U202"/>
    <mergeCell ref="V202:Z202"/>
    <mergeCell ref="AA202:AF202"/>
    <mergeCell ref="AG202:AJ202"/>
    <mergeCell ref="AK202:AQ202"/>
    <mergeCell ref="AR202:AW202"/>
    <mergeCell ref="AR201:AW201"/>
    <mergeCell ref="AX201:AZ201"/>
    <mergeCell ref="BA201:BD201"/>
    <mergeCell ref="BE201:BJ201"/>
    <mergeCell ref="BK201:BM201"/>
    <mergeCell ref="BN201:BQ201"/>
    <mergeCell ref="M201:P201"/>
    <mergeCell ref="Q201:U201"/>
    <mergeCell ref="V201:Z201"/>
    <mergeCell ref="AA201:AF201"/>
    <mergeCell ref="AG201:AJ201"/>
    <mergeCell ref="AK201:AQ201"/>
    <mergeCell ref="BE200:BJ200"/>
    <mergeCell ref="BK200:BM200"/>
    <mergeCell ref="BN200:BQ200"/>
    <mergeCell ref="BR200:BW200"/>
    <mergeCell ref="BX200:BZ200"/>
    <mergeCell ref="CA200:CD200"/>
    <mergeCell ref="CA199:CD199"/>
    <mergeCell ref="M200:P200"/>
    <mergeCell ref="Q200:U200"/>
    <mergeCell ref="V200:Z200"/>
    <mergeCell ref="AA200:AF200"/>
    <mergeCell ref="AG200:AJ200"/>
    <mergeCell ref="AK200:AQ200"/>
    <mergeCell ref="AR200:AW200"/>
    <mergeCell ref="AX200:AZ200"/>
    <mergeCell ref="BA200:BD200"/>
    <mergeCell ref="BA199:BD199"/>
    <mergeCell ref="BE199:BJ199"/>
    <mergeCell ref="BK199:BM199"/>
    <mergeCell ref="BN199:BQ199"/>
    <mergeCell ref="BR199:BW199"/>
    <mergeCell ref="BX199:BZ199"/>
    <mergeCell ref="CA198:CD198"/>
    <mergeCell ref="A199:L199"/>
    <mergeCell ref="M199:P199"/>
    <mergeCell ref="Q199:U199"/>
    <mergeCell ref="V199:Z199"/>
    <mergeCell ref="AA199:AF199"/>
    <mergeCell ref="AG199:AJ199"/>
    <mergeCell ref="AK199:AQ199"/>
    <mergeCell ref="AR199:AW199"/>
    <mergeCell ref="AX199:AZ199"/>
    <mergeCell ref="BA198:BD198"/>
    <mergeCell ref="BE198:BJ198"/>
    <mergeCell ref="BK198:BM198"/>
    <mergeCell ref="BN198:BQ198"/>
    <mergeCell ref="BR198:BW198"/>
    <mergeCell ref="BX198:BZ198"/>
    <mergeCell ref="CA197:CD197"/>
    <mergeCell ref="A198:L198"/>
    <mergeCell ref="M198:P198"/>
    <mergeCell ref="Q198:U198"/>
    <mergeCell ref="V198:Z198"/>
    <mergeCell ref="AA198:AF198"/>
    <mergeCell ref="AG198:AJ198"/>
    <mergeCell ref="AK198:AQ198"/>
    <mergeCell ref="AR198:AW198"/>
    <mergeCell ref="AX198:AZ198"/>
    <mergeCell ref="BA197:BD197"/>
    <mergeCell ref="BE197:BJ197"/>
    <mergeCell ref="BK197:BM197"/>
    <mergeCell ref="BN197:BQ197"/>
    <mergeCell ref="BR197:BW197"/>
    <mergeCell ref="BX197:BZ197"/>
    <mergeCell ref="BX196:BZ196"/>
    <mergeCell ref="CA196:CD196"/>
    <mergeCell ref="M197:P197"/>
    <mergeCell ref="Q197:U197"/>
    <mergeCell ref="V197:Z197"/>
    <mergeCell ref="AA197:AF197"/>
    <mergeCell ref="AG197:AJ197"/>
    <mergeCell ref="AK197:AQ197"/>
    <mergeCell ref="AR197:AW197"/>
    <mergeCell ref="AX197:AZ197"/>
    <mergeCell ref="AX196:AZ196"/>
    <mergeCell ref="BA196:BD196"/>
    <mergeCell ref="BE196:BJ196"/>
    <mergeCell ref="BK196:BM196"/>
    <mergeCell ref="BN196:BQ196"/>
    <mergeCell ref="BR196:BW196"/>
    <mergeCell ref="BR195:BW195"/>
    <mergeCell ref="BX195:BZ195"/>
    <mergeCell ref="CA195:CD195"/>
    <mergeCell ref="M196:P196"/>
    <mergeCell ref="Q196:U196"/>
    <mergeCell ref="V196:Z196"/>
    <mergeCell ref="AA196:AF196"/>
    <mergeCell ref="AG196:AJ196"/>
    <mergeCell ref="AK196:AQ196"/>
    <mergeCell ref="AR196:AW196"/>
    <mergeCell ref="AR195:AW195"/>
    <mergeCell ref="AX195:AZ195"/>
    <mergeCell ref="BA195:BD195"/>
    <mergeCell ref="BE195:BJ195"/>
    <mergeCell ref="BK195:BM195"/>
    <mergeCell ref="BN195:BQ195"/>
    <mergeCell ref="M195:P195"/>
    <mergeCell ref="Q195:U195"/>
    <mergeCell ref="V195:Z195"/>
    <mergeCell ref="AA195:AF195"/>
    <mergeCell ref="AG195:AJ195"/>
    <mergeCell ref="AK195:AQ195"/>
    <mergeCell ref="BE194:BJ194"/>
    <mergeCell ref="BK194:BM194"/>
    <mergeCell ref="BN194:BQ194"/>
    <mergeCell ref="BR194:BW194"/>
    <mergeCell ref="BX194:BZ194"/>
    <mergeCell ref="CA194:CD194"/>
    <mergeCell ref="CA193:CD193"/>
    <mergeCell ref="M194:P194"/>
    <mergeCell ref="Q194:U194"/>
    <mergeCell ref="V194:Z194"/>
    <mergeCell ref="AA194:AF194"/>
    <mergeCell ref="AG194:AJ194"/>
    <mergeCell ref="AK194:AQ194"/>
    <mergeCell ref="AR194:AW194"/>
    <mergeCell ref="AX194:AZ194"/>
    <mergeCell ref="BA194:BD194"/>
    <mergeCell ref="BA193:BD193"/>
    <mergeCell ref="BE193:BJ193"/>
    <mergeCell ref="BK193:BM193"/>
    <mergeCell ref="BN193:BQ193"/>
    <mergeCell ref="BR193:BW193"/>
    <mergeCell ref="BX193:BZ193"/>
    <mergeCell ref="BX192:BZ192"/>
    <mergeCell ref="CA192:CD192"/>
    <mergeCell ref="M193:P193"/>
    <mergeCell ref="Q193:U193"/>
    <mergeCell ref="V193:Z193"/>
    <mergeCell ref="AA193:AF193"/>
    <mergeCell ref="AG193:AJ193"/>
    <mergeCell ref="AK193:AQ193"/>
    <mergeCell ref="AR193:AW193"/>
    <mergeCell ref="AX193:AZ193"/>
    <mergeCell ref="AX192:AZ192"/>
    <mergeCell ref="BA192:BD192"/>
    <mergeCell ref="BE192:BJ192"/>
    <mergeCell ref="BK192:BM192"/>
    <mergeCell ref="BN192:BQ192"/>
    <mergeCell ref="BR192:BW192"/>
    <mergeCell ref="BR191:BW191"/>
    <mergeCell ref="BX191:BZ191"/>
    <mergeCell ref="CA191:CD191"/>
    <mergeCell ref="M192:P192"/>
    <mergeCell ref="Q192:U192"/>
    <mergeCell ref="V192:Z192"/>
    <mergeCell ref="AA192:AF192"/>
    <mergeCell ref="AG192:AJ192"/>
    <mergeCell ref="AK192:AQ192"/>
    <mergeCell ref="AR192:AW192"/>
    <mergeCell ref="AR191:AW191"/>
    <mergeCell ref="AX191:AZ191"/>
    <mergeCell ref="BA191:BD191"/>
    <mergeCell ref="BE191:BJ191"/>
    <mergeCell ref="BK191:BM191"/>
    <mergeCell ref="BN191:BQ191"/>
    <mergeCell ref="BR190:BW190"/>
    <mergeCell ref="BX190:BZ190"/>
    <mergeCell ref="CA190:CD190"/>
    <mergeCell ref="A191:L191"/>
    <mergeCell ref="M191:P191"/>
    <mergeCell ref="Q191:U191"/>
    <mergeCell ref="V191:Z191"/>
    <mergeCell ref="AA191:AF191"/>
    <mergeCell ref="AG191:AJ191"/>
    <mergeCell ref="AK191:AQ191"/>
    <mergeCell ref="AR190:AW190"/>
    <mergeCell ref="AX190:AZ190"/>
    <mergeCell ref="BA190:BD190"/>
    <mergeCell ref="BE190:BJ190"/>
    <mergeCell ref="BK190:BM190"/>
    <mergeCell ref="BN190:BQ190"/>
    <mergeCell ref="BR189:BW189"/>
    <mergeCell ref="BX189:BZ189"/>
    <mergeCell ref="CA189:CD189"/>
    <mergeCell ref="A190:L190"/>
    <mergeCell ref="M190:P190"/>
    <mergeCell ref="Q190:U190"/>
    <mergeCell ref="V190:Z190"/>
    <mergeCell ref="AA190:AF190"/>
    <mergeCell ref="AG190:AJ190"/>
    <mergeCell ref="AK190:AQ190"/>
    <mergeCell ref="AR189:AW189"/>
    <mergeCell ref="AX189:AZ189"/>
    <mergeCell ref="BA189:BD189"/>
    <mergeCell ref="BE189:BJ189"/>
    <mergeCell ref="BK189:BM189"/>
    <mergeCell ref="BN189:BQ189"/>
    <mergeCell ref="BR188:BW188"/>
    <mergeCell ref="BX188:BZ188"/>
    <mergeCell ref="CA188:CD188"/>
    <mergeCell ref="A189:L189"/>
    <mergeCell ref="M189:P189"/>
    <mergeCell ref="Q189:U189"/>
    <mergeCell ref="V189:Z189"/>
    <mergeCell ref="AA189:AF189"/>
    <mergeCell ref="AG189:AJ189"/>
    <mergeCell ref="AK189:AQ189"/>
    <mergeCell ref="AR188:AW188"/>
    <mergeCell ref="AX188:AZ188"/>
    <mergeCell ref="BA188:BD188"/>
    <mergeCell ref="BE188:BJ188"/>
    <mergeCell ref="BK188:BM188"/>
    <mergeCell ref="BN188:BQ188"/>
    <mergeCell ref="BR187:BW187"/>
    <mergeCell ref="BX187:BZ187"/>
    <mergeCell ref="CA187:CD187"/>
    <mergeCell ref="A188:L188"/>
    <mergeCell ref="M188:P188"/>
    <mergeCell ref="Q188:U188"/>
    <mergeCell ref="V188:Z188"/>
    <mergeCell ref="AA188:AF188"/>
    <mergeCell ref="AG188:AJ188"/>
    <mergeCell ref="AK188:AQ188"/>
    <mergeCell ref="AR187:AW187"/>
    <mergeCell ref="AX187:AZ187"/>
    <mergeCell ref="BA187:BD187"/>
    <mergeCell ref="BE187:BJ187"/>
    <mergeCell ref="BK187:BM187"/>
    <mergeCell ref="BN187:BQ187"/>
    <mergeCell ref="BR186:BW186"/>
    <mergeCell ref="BX186:BZ186"/>
    <mergeCell ref="CA186:CD186"/>
    <mergeCell ref="A187:L187"/>
    <mergeCell ref="M187:P187"/>
    <mergeCell ref="Q187:U187"/>
    <mergeCell ref="V187:Z187"/>
    <mergeCell ref="AA187:AF187"/>
    <mergeCell ref="AG187:AJ187"/>
    <mergeCell ref="AK187:AQ187"/>
    <mergeCell ref="AR186:AW186"/>
    <mergeCell ref="AX186:AZ186"/>
    <mergeCell ref="BA186:BD186"/>
    <mergeCell ref="BE186:BJ186"/>
    <mergeCell ref="BK186:BM186"/>
    <mergeCell ref="BN186:BQ186"/>
    <mergeCell ref="BR185:BW185"/>
    <mergeCell ref="BX185:BZ185"/>
    <mergeCell ref="CA185:CD185"/>
    <mergeCell ref="A186:L186"/>
    <mergeCell ref="M186:P186"/>
    <mergeCell ref="Q186:U186"/>
    <mergeCell ref="V186:Z186"/>
    <mergeCell ref="AA186:AF186"/>
    <mergeCell ref="AG186:AJ186"/>
    <mergeCell ref="AK186:AQ186"/>
    <mergeCell ref="AR185:AW185"/>
    <mergeCell ref="AX185:AZ185"/>
    <mergeCell ref="BA185:BD185"/>
    <mergeCell ref="BE185:BJ185"/>
    <mergeCell ref="BK185:BM185"/>
    <mergeCell ref="BN185:BQ185"/>
    <mergeCell ref="BR184:BW184"/>
    <mergeCell ref="BX184:BZ184"/>
    <mergeCell ref="CA184:CD184"/>
    <mergeCell ref="A185:L185"/>
    <mergeCell ref="M185:P185"/>
    <mergeCell ref="Q185:U185"/>
    <mergeCell ref="V185:Z185"/>
    <mergeCell ref="AA185:AF185"/>
    <mergeCell ref="AG185:AJ185"/>
    <mergeCell ref="AK185:AQ185"/>
    <mergeCell ref="AR184:AW184"/>
    <mergeCell ref="AX184:AZ184"/>
    <mergeCell ref="BA184:BD184"/>
    <mergeCell ref="BE184:BJ184"/>
    <mergeCell ref="BK184:BM184"/>
    <mergeCell ref="BN184:BQ184"/>
    <mergeCell ref="BR183:BW183"/>
    <mergeCell ref="BX183:BZ183"/>
    <mergeCell ref="CA183:CD183"/>
    <mergeCell ref="A184:L184"/>
    <mergeCell ref="M184:P184"/>
    <mergeCell ref="Q184:U184"/>
    <mergeCell ref="V184:Z184"/>
    <mergeCell ref="AA184:AF184"/>
    <mergeCell ref="AG184:AJ184"/>
    <mergeCell ref="AK184:AQ184"/>
    <mergeCell ref="AR183:AW183"/>
    <mergeCell ref="AX183:AZ183"/>
    <mergeCell ref="BA183:BD183"/>
    <mergeCell ref="BE183:BJ183"/>
    <mergeCell ref="BK183:BM183"/>
    <mergeCell ref="BN183:BQ183"/>
    <mergeCell ref="M183:P183"/>
    <mergeCell ref="Q183:U183"/>
    <mergeCell ref="V183:Z183"/>
    <mergeCell ref="AA183:AF183"/>
    <mergeCell ref="AG183:AJ183"/>
    <mergeCell ref="AK183:AQ183"/>
    <mergeCell ref="BE182:BJ182"/>
    <mergeCell ref="BK182:BM182"/>
    <mergeCell ref="BN182:BQ182"/>
    <mergeCell ref="BR182:BW182"/>
    <mergeCell ref="BX182:BZ182"/>
    <mergeCell ref="CA182:CD182"/>
    <mergeCell ref="CA181:CD181"/>
    <mergeCell ref="M182:P182"/>
    <mergeCell ref="Q182:U182"/>
    <mergeCell ref="V182:Z182"/>
    <mergeCell ref="AA182:AF182"/>
    <mergeCell ref="AG182:AJ182"/>
    <mergeCell ref="AK182:AQ182"/>
    <mergeCell ref="AR182:AW182"/>
    <mergeCell ref="AX182:AZ182"/>
    <mergeCell ref="BA182:BD182"/>
    <mergeCell ref="BA181:BD181"/>
    <mergeCell ref="BE181:BJ181"/>
    <mergeCell ref="BK181:BM181"/>
    <mergeCell ref="BN181:BQ181"/>
    <mergeCell ref="BR181:BW181"/>
    <mergeCell ref="BX181:BZ181"/>
    <mergeCell ref="BX180:BZ180"/>
    <mergeCell ref="CA180:CD180"/>
    <mergeCell ref="M181:P181"/>
    <mergeCell ref="Q181:U181"/>
    <mergeCell ref="V181:Z181"/>
    <mergeCell ref="AA181:AF181"/>
    <mergeCell ref="AG181:AJ181"/>
    <mergeCell ref="AK181:AQ181"/>
    <mergeCell ref="AR181:AW181"/>
    <mergeCell ref="AX181:AZ181"/>
    <mergeCell ref="AA180:AF180"/>
    <mergeCell ref="AG180:AJ180"/>
    <mergeCell ref="AK180:AQ180"/>
    <mergeCell ref="AR180:AW180"/>
    <mergeCell ref="AX180:AZ180"/>
    <mergeCell ref="BA180:BD180"/>
    <mergeCell ref="M180:P180"/>
    <mergeCell ref="Q180:U180"/>
    <mergeCell ref="V180:Z180"/>
    <mergeCell ref="M175:P175"/>
    <mergeCell ref="Q175:U175"/>
    <mergeCell ref="V175:Z175"/>
    <mergeCell ref="M176:P176"/>
    <mergeCell ref="M177:P177"/>
    <mergeCell ref="A1:CD1"/>
    <mergeCell ref="A2:CD2"/>
    <mergeCell ref="A3:CD3"/>
    <mergeCell ref="A4:CD4"/>
    <mergeCell ref="A5:CD5"/>
    <mergeCell ref="AV6:CD6"/>
    <mergeCell ref="AV7:CD7"/>
    <mergeCell ref="AV8:CD8"/>
    <mergeCell ref="AV9:CD9"/>
    <mergeCell ref="AV10:CD10"/>
    <mergeCell ref="AV11:BG11"/>
    <mergeCell ref="BI11:CA11"/>
    <mergeCell ref="AV12:BG12"/>
    <mergeCell ref="BI12:CA12"/>
    <mergeCell ref="AW13:AX13"/>
    <mergeCell ref="AZ13:BG13"/>
    <mergeCell ref="BH13:BI13"/>
    <mergeCell ref="BJ13:BK13"/>
    <mergeCell ref="BL13:CD13"/>
    <mergeCell ref="AT16:AU16"/>
    <mergeCell ref="AV16:AX16"/>
    <mergeCell ref="AY16:AZ16"/>
    <mergeCell ref="BK16:BU16"/>
    <mergeCell ref="A14:CD14"/>
    <mergeCell ref="A15:AI15"/>
    <mergeCell ref="AJ15:AK15"/>
    <mergeCell ref="AL15:BE15"/>
    <mergeCell ref="BK15:BU15"/>
    <mergeCell ref="BV15:CD15"/>
    <mergeCell ref="BV16:CD16"/>
    <mergeCell ref="A17:AB17"/>
    <mergeCell ref="AD17:AE17"/>
    <mergeCell ref="AO17:AP17"/>
    <mergeCell ref="AQ17:AR17"/>
    <mergeCell ref="AS17:BJ17"/>
    <mergeCell ref="BK17:BU17"/>
    <mergeCell ref="BV17:CD17"/>
    <mergeCell ref="R16:S16"/>
    <mergeCell ref="AR16:AS16"/>
    <mergeCell ref="U18:BJ18"/>
    <mergeCell ref="BK18:BU18"/>
    <mergeCell ref="BV18:CD18"/>
    <mergeCell ref="U19:BJ19"/>
    <mergeCell ref="BK19:BU19"/>
    <mergeCell ref="BV19:CD19"/>
    <mergeCell ref="U20:BJ20"/>
    <mergeCell ref="BK20:BU20"/>
    <mergeCell ref="BV20:CD20"/>
    <mergeCell ref="U21:BJ21"/>
    <mergeCell ref="BK21:BU21"/>
    <mergeCell ref="BV21:CD21"/>
    <mergeCell ref="U22:BJ22"/>
    <mergeCell ref="BK22:BU22"/>
    <mergeCell ref="BV22:CD22"/>
    <mergeCell ref="A23:CD23"/>
    <mergeCell ref="A25:V27"/>
    <mergeCell ref="W25:AE28"/>
    <mergeCell ref="AF25:CD25"/>
    <mergeCell ref="AF26:AV26"/>
    <mergeCell ref="AW26:BJ26"/>
    <mergeCell ref="BN26:CD26"/>
    <mergeCell ref="AF27:AV27"/>
    <mergeCell ref="AW27:BM27"/>
    <mergeCell ref="BN27:CD27"/>
    <mergeCell ref="A28:E28"/>
    <mergeCell ref="F28:J28"/>
    <mergeCell ref="K28:Q28"/>
    <mergeCell ref="R28:V28"/>
    <mergeCell ref="AF28:AK28"/>
    <mergeCell ref="AL28:AQ28"/>
    <mergeCell ref="AR28:AV28"/>
    <mergeCell ref="AW28:BB28"/>
    <mergeCell ref="BC28:BH28"/>
    <mergeCell ref="BI28:BM28"/>
    <mergeCell ref="BN28:BS28"/>
    <mergeCell ref="BT28:BY28"/>
    <mergeCell ref="BZ28:CD28"/>
    <mergeCell ref="A29:E29"/>
    <mergeCell ref="F29:J29"/>
    <mergeCell ref="K29:Q29"/>
    <mergeCell ref="R29:V29"/>
    <mergeCell ref="W29:AE29"/>
    <mergeCell ref="AF29:AK29"/>
    <mergeCell ref="AL29:AQ29"/>
    <mergeCell ref="AR29:AV29"/>
    <mergeCell ref="AW29:BB29"/>
    <mergeCell ref="BC29:BH29"/>
    <mergeCell ref="BI29:BM29"/>
    <mergeCell ref="BN29:BS29"/>
    <mergeCell ref="BT29:BY29"/>
    <mergeCell ref="BZ29:CD29"/>
    <mergeCell ref="A30:E30"/>
    <mergeCell ref="F30:J30"/>
    <mergeCell ref="K30:Q30"/>
    <mergeCell ref="R30:V30"/>
    <mergeCell ref="W30:AE30"/>
    <mergeCell ref="AF30:AK30"/>
    <mergeCell ref="AL30:AQ30"/>
    <mergeCell ref="AR30:AV30"/>
    <mergeCell ref="AW30:BB30"/>
    <mergeCell ref="BC30:BH30"/>
    <mergeCell ref="BI30:BM30"/>
    <mergeCell ref="BN30:BS30"/>
    <mergeCell ref="BT30:BY30"/>
    <mergeCell ref="BZ30:CD30"/>
    <mergeCell ref="A31:E31"/>
    <mergeCell ref="F31:J31"/>
    <mergeCell ref="K31:Q31"/>
    <mergeCell ref="R31:V31"/>
    <mergeCell ref="W31:AE31"/>
    <mergeCell ref="AF31:AK31"/>
    <mergeCell ref="AL31:AQ31"/>
    <mergeCell ref="AR31:AV31"/>
    <mergeCell ref="AW31:BB31"/>
    <mergeCell ref="BC31:BH31"/>
    <mergeCell ref="BI31:BM31"/>
    <mergeCell ref="BN31:BS31"/>
    <mergeCell ref="BT31:BY31"/>
    <mergeCell ref="BZ31:CD31"/>
    <mergeCell ref="A32:E32"/>
    <mergeCell ref="F32:J32"/>
    <mergeCell ref="K32:Q32"/>
    <mergeCell ref="R32:V32"/>
    <mergeCell ref="W32:AE32"/>
    <mergeCell ref="AF32:AK32"/>
    <mergeCell ref="AL32:AQ32"/>
    <mergeCell ref="AR32:AV32"/>
    <mergeCell ref="AW32:BB32"/>
    <mergeCell ref="BC32:BH32"/>
    <mergeCell ref="BI32:BM32"/>
    <mergeCell ref="BN32:BS32"/>
    <mergeCell ref="BT32:BY32"/>
    <mergeCell ref="BZ32:CD32"/>
    <mergeCell ref="A33:E33"/>
    <mergeCell ref="F33:J33"/>
    <mergeCell ref="K33:Q33"/>
    <mergeCell ref="R33:V33"/>
    <mergeCell ref="W33:AE33"/>
    <mergeCell ref="AF33:AK33"/>
    <mergeCell ref="AL33:AQ33"/>
    <mergeCell ref="AR33:AV33"/>
    <mergeCell ref="AW33:BB33"/>
    <mergeCell ref="BC33:BH33"/>
    <mergeCell ref="BI33:BM33"/>
    <mergeCell ref="BN33:BS33"/>
    <mergeCell ref="BT33:BY33"/>
    <mergeCell ref="BZ33:CD33"/>
    <mergeCell ref="A34:E34"/>
    <mergeCell ref="F34:J34"/>
    <mergeCell ref="K34:Q34"/>
    <mergeCell ref="R34:V34"/>
    <mergeCell ref="W34:AE34"/>
    <mergeCell ref="AF34:AK34"/>
    <mergeCell ref="AL34:AQ34"/>
    <mergeCell ref="AR34:AV34"/>
    <mergeCell ref="AW34:BB34"/>
    <mergeCell ref="BC34:BH34"/>
    <mergeCell ref="BI34:BM34"/>
    <mergeCell ref="BN34:BS34"/>
    <mergeCell ref="BT34:BY34"/>
    <mergeCell ref="BZ34:CD34"/>
    <mergeCell ref="A35:E35"/>
    <mergeCell ref="F35:J35"/>
    <mergeCell ref="K35:Q35"/>
    <mergeCell ref="R35:V35"/>
    <mergeCell ref="W35:AE35"/>
    <mergeCell ref="AF35:AK35"/>
    <mergeCell ref="AL35:AQ35"/>
    <mergeCell ref="AR35:AV35"/>
    <mergeCell ref="AW35:BB35"/>
    <mergeCell ref="BC35:BH35"/>
    <mergeCell ref="BI35:BM35"/>
    <mergeCell ref="BN35:BS35"/>
    <mergeCell ref="BT35:BY35"/>
    <mergeCell ref="BZ35:CD35"/>
    <mergeCell ref="A36:E36"/>
    <mergeCell ref="F36:J36"/>
    <mergeCell ref="K36:Q36"/>
    <mergeCell ref="R36:V36"/>
    <mergeCell ref="W36:AE36"/>
    <mergeCell ref="AF36:AK36"/>
    <mergeCell ref="AL36:AQ36"/>
    <mergeCell ref="AR36:AV36"/>
    <mergeCell ref="AW36:BB36"/>
    <mergeCell ref="BC36:BH36"/>
    <mergeCell ref="BI36:BM36"/>
    <mergeCell ref="BN36:BS36"/>
    <mergeCell ref="BT36:BY36"/>
    <mergeCell ref="BZ36:CD36"/>
    <mergeCell ref="A37:E37"/>
    <mergeCell ref="F37:J37"/>
    <mergeCell ref="K37:Q37"/>
    <mergeCell ref="R37:V37"/>
    <mergeCell ref="W37:AE37"/>
    <mergeCell ref="AF37:AK37"/>
    <mergeCell ref="AL37:AQ37"/>
    <mergeCell ref="AR37:AV37"/>
    <mergeCell ref="AW37:BB37"/>
    <mergeCell ref="BC37:BH37"/>
    <mergeCell ref="BI37:BM37"/>
    <mergeCell ref="BN37:BS37"/>
    <mergeCell ref="BT37:BY37"/>
    <mergeCell ref="BZ37:CD37"/>
    <mergeCell ref="A38:E38"/>
    <mergeCell ref="F38:J38"/>
    <mergeCell ref="K38:Q38"/>
    <mergeCell ref="R38:V38"/>
    <mergeCell ref="W38:AE38"/>
    <mergeCell ref="AF38:AK38"/>
    <mergeCell ref="AL38:AQ38"/>
    <mergeCell ref="AR38:AV38"/>
    <mergeCell ref="AW38:BB38"/>
    <mergeCell ref="BC38:BH38"/>
    <mergeCell ref="BI38:BM38"/>
    <mergeCell ref="BN38:BS38"/>
    <mergeCell ref="BT38:BY38"/>
    <mergeCell ref="BZ38:CD38"/>
    <mergeCell ref="A39:E39"/>
    <mergeCell ref="F39:J39"/>
    <mergeCell ref="K39:Q39"/>
    <mergeCell ref="R39:V39"/>
    <mergeCell ref="W39:AE39"/>
    <mergeCell ref="AF39:AK39"/>
    <mergeCell ref="AL39:AQ39"/>
    <mergeCell ref="AR39:AV39"/>
    <mergeCell ref="AW39:BB39"/>
    <mergeCell ref="BC39:BH39"/>
    <mergeCell ref="BI39:BM39"/>
    <mergeCell ref="BN39:BS39"/>
    <mergeCell ref="BT39:BY39"/>
    <mergeCell ref="BZ39:CD39"/>
    <mergeCell ref="A40:E40"/>
    <mergeCell ref="F40:J40"/>
    <mergeCell ref="K40:Q40"/>
    <mergeCell ref="R40:V40"/>
    <mergeCell ref="W40:AE40"/>
    <mergeCell ref="AF40:AK40"/>
    <mergeCell ref="AL40:AQ40"/>
    <mergeCell ref="AR40:AV40"/>
    <mergeCell ref="AW40:BB40"/>
    <mergeCell ref="BC40:BH40"/>
    <mergeCell ref="BI40:BM40"/>
    <mergeCell ref="BN40:BS40"/>
    <mergeCell ref="BT40:BY40"/>
    <mergeCell ref="BZ40:CD40"/>
    <mergeCell ref="A41:E41"/>
    <mergeCell ref="F41:J41"/>
    <mergeCell ref="K41:Q41"/>
    <mergeCell ref="R41:V41"/>
    <mergeCell ref="W41:AE41"/>
    <mergeCell ref="AF41:AK41"/>
    <mergeCell ref="AL41:AQ41"/>
    <mergeCell ref="AR41:AV41"/>
    <mergeCell ref="AW41:BB41"/>
    <mergeCell ref="BC41:BH41"/>
    <mergeCell ref="BI41:BM41"/>
    <mergeCell ref="BN41:BS41"/>
    <mergeCell ref="BT41:BY41"/>
    <mergeCell ref="BZ41:CD41"/>
    <mergeCell ref="A42:E42"/>
    <mergeCell ref="F42:J42"/>
    <mergeCell ref="K42:Q42"/>
    <mergeCell ref="R42:V42"/>
    <mergeCell ref="W42:AE42"/>
    <mergeCell ref="AF42:AK42"/>
    <mergeCell ref="AL42:AQ42"/>
    <mergeCell ref="AR42:AV42"/>
    <mergeCell ref="AW42:BB42"/>
    <mergeCell ref="BC42:BH42"/>
    <mergeCell ref="BI42:BM42"/>
    <mergeCell ref="BN42:BS42"/>
    <mergeCell ref="BT42:BY42"/>
    <mergeCell ref="BZ42:CD42"/>
    <mergeCell ref="A43:E43"/>
    <mergeCell ref="F43:J43"/>
    <mergeCell ref="K43:Q43"/>
    <mergeCell ref="R43:V43"/>
    <mergeCell ref="W43:AE43"/>
    <mergeCell ref="AF43:AK43"/>
    <mergeCell ref="AL43:AQ43"/>
    <mergeCell ref="AR43:AV43"/>
    <mergeCell ref="AW43:BB43"/>
    <mergeCell ref="BC43:BH43"/>
    <mergeCell ref="BI43:BM43"/>
    <mergeCell ref="BN43:BS43"/>
    <mergeCell ref="BT43:BY43"/>
    <mergeCell ref="BZ43:CD43"/>
    <mergeCell ref="A44:E44"/>
    <mergeCell ref="F44:J44"/>
    <mergeCell ref="K44:Q44"/>
    <mergeCell ref="R44:V44"/>
    <mergeCell ref="W44:AE44"/>
    <mergeCell ref="AF44:AK44"/>
    <mergeCell ref="AL44:AQ44"/>
    <mergeCell ref="AR44:AV44"/>
    <mergeCell ref="AW44:BB44"/>
    <mergeCell ref="BC44:BH44"/>
    <mergeCell ref="BI44:BM44"/>
    <mergeCell ref="BN44:BS44"/>
    <mergeCell ref="BT44:BY44"/>
    <mergeCell ref="BZ44:CD44"/>
    <mergeCell ref="A45:E45"/>
    <mergeCell ref="F45:J45"/>
    <mergeCell ref="K45:Q45"/>
    <mergeCell ref="R45:V45"/>
    <mergeCell ref="W45:AE45"/>
    <mergeCell ref="AF45:AK45"/>
    <mergeCell ref="AL45:AQ45"/>
    <mergeCell ref="AR45:AV45"/>
    <mergeCell ref="AW45:BB45"/>
    <mergeCell ref="BC45:BH45"/>
    <mergeCell ref="BI45:BM45"/>
    <mergeCell ref="BN45:BS45"/>
    <mergeCell ref="BT45:BY45"/>
    <mergeCell ref="BZ45:CD45"/>
    <mergeCell ref="A46:E46"/>
    <mergeCell ref="F46:J46"/>
    <mergeCell ref="K46:Q46"/>
    <mergeCell ref="R46:V46"/>
    <mergeCell ref="W46:AE46"/>
    <mergeCell ref="AF46:AK46"/>
    <mergeCell ref="AL46:AQ46"/>
    <mergeCell ref="AR46:AV46"/>
    <mergeCell ref="AW46:BB46"/>
    <mergeCell ref="BC46:BH46"/>
    <mergeCell ref="BI46:BM46"/>
    <mergeCell ref="BN46:BS46"/>
    <mergeCell ref="BT46:BY46"/>
    <mergeCell ref="BZ46:CD46"/>
    <mergeCell ref="A47:E47"/>
    <mergeCell ref="F47:J47"/>
    <mergeCell ref="K47:Q47"/>
    <mergeCell ref="R47:V47"/>
    <mergeCell ref="W47:AE47"/>
    <mergeCell ref="AF47:AK47"/>
    <mergeCell ref="AL47:AQ47"/>
    <mergeCell ref="AR47:AV47"/>
    <mergeCell ref="AW47:BB47"/>
    <mergeCell ref="BC47:BH47"/>
    <mergeCell ref="BI47:BM47"/>
    <mergeCell ref="BN47:BS47"/>
    <mergeCell ref="BT47:BY47"/>
    <mergeCell ref="BZ47:CD47"/>
    <mergeCell ref="A48:E48"/>
    <mergeCell ref="F48:J48"/>
    <mergeCell ref="K48:Q48"/>
    <mergeCell ref="R48:V48"/>
    <mergeCell ref="W48:AE48"/>
    <mergeCell ref="AF48:AK48"/>
    <mergeCell ref="AL48:AQ48"/>
    <mergeCell ref="AR48:AV48"/>
    <mergeCell ref="AW48:BB48"/>
    <mergeCell ref="BC48:BH48"/>
    <mergeCell ref="BI48:BM48"/>
    <mergeCell ref="BN48:BS48"/>
    <mergeCell ref="BT48:BY48"/>
    <mergeCell ref="BZ48:CD48"/>
    <mergeCell ref="A49:E49"/>
    <mergeCell ref="F49:J49"/>
    <mergeCell ref="K49:Q49"/>
    <mergeCell ref="R49:V49"/>
    <mergeCell ref="W49:AE49"/>
    <mergeCell ref="AF49:AK49"/>
    <mergeCell ref="AL49:AQ49"/>
    <mergeCell ref="AR49:AV49"/>
    <mergeCell ref="AW49:BB49"/>
    <mergeCell ref="BC49:BH49"/>
    <mergeCell ref="BI49:BM49"/>
    <mergeCell ref="BN49:BS49"/>
    <mergeCell ref="BT49:BY49"/>
    <mergeCell ref="BZ49:CD49"/>
    <mergeCell ref="A50:E50"/>
    <mergeCell ref="F50:J50"/>
    <mergeCell ref="K50:Q50"/>
    <mergeCell ref="R50:V50"/>
    <mergeCell ref="W50:AE50"/>
    <mergeCell ref="AF50:AK50"/>
    <mergeCell ref="AL50:AQ50"/>
    <mergeCell ref="AR50:AV50"/>
    <mergeCell ref="AW50:BB50"/>
    <mergeCell ref="BC50:BH50"/>
    <mergeCell ref="BI50:BM50"/>
    <mergeCell ref="BN50:BS50"/>
    <mergeCell ref="BT50:BY50"/>
    <mergeCell ref="BZ50:CD50"/>
    <mergeCell ref="A51:E51"/>
    <mergeCell ref="F51:J51"/>
    <mergeCell ref="K51:Q51"/>
    <mergeCell ref="R51:V51"/>
    <mergeCell ref="W51:AE51"/>
    <mergeCell ref="AF51:AK51"/>
    <mergeCell ref="AL51:AQ51"/>
    <mergeCell ref="AR51:AV51"/>
    <mergeCell ref="AW51:BB51"/>
    <mergeCell ref="BC51:BH51"/>
    <mergeCell ref="BI51:BM51"/>
    <mergeCell ref="BN51:BS51"/>
    <mergeCell ref="BT51:BY51"/>
    <mergeCell ref="BZ51:CD51"/>
    <mergeCell ref="A52:E52"/>
    <mergeCell ref="F52:J52"/>
    <mergeCell ref="K52:Q52"/>
    <mergeCell ref="R52:V52"/>
    <mergeCell ref="W52:AE52"/>
    <mergeCell ref="AF52:AK52"/>
    <mergeCell ref="AL52:AQ52"/>
    <mergeCell ref="AR52:AV52"/>
    <mergeCell ref="AW52:BB52"/>
    <mergeCell ref="BC52:BH52"/>
    <mergeCell ref="BI52:BM52"/>
    <mergeCell ref="BN52:BS52"/>
    <mergeCell ref="BT52:BY52"/>
    <mergeCell ref="BZ52:CD52"/>
    <mergeCell ref="A53:E53"/>
    <mergeCell ref="F53:J53"/>
    <mergeCell ref="K53:Q53"/>
    <mergeCell ref="R53:V53"/>
    <mergeCell ref="W53:AE53"/>
    <mergeCell ref="AF53:AK53"/>
    <mergeCell ref="AL53:AQ53"/>
    <mergeCell ref="AR53:AV53"/>
    <mergeCell ref="AW53:BB53"/>
    <mergeCell ref="BC53:BH53"/>
    <mergeCell ref="BI53:BM53"/>
    <mergeCell ref="BN53:BS53"/>
    <mergeCell ref="BT53:BY53"/>
    <mergeCell ref="BZ53:CD53"/>
    <mergeCell ref="A54:E54"/>
    <mergeCell ref="F54:J54"/>
    <mergeCell ref="K54:Q54"/>
    <mergeCell ref="R54:V54"/>
    <mergeCell ref="W54:AE54"/>
    <mergeCell ref="AF54:AK54"/>
    <mergeCell ref="AL54:AQ54"/>
    <mergeCell ref="AR54:AV54"/>
    <mergeCell ref="AW54:BB54"/>
    <mergeCell ref="BC54:BH54"/>
    <mergeCell ref="BI54:BM54"/>
    <mergeCell ref="BN54:BS54"/>
    <mergeCell ref="BT54:BY54"/>
    <mergeCell ref="BZ54:CD54"/>
    <mergeCell ref="A55:E55"/>
    <mergeCell ref="F55:J55"/>
    <mergeCell ref="K55:Q55"/>
    <mergeCell ref="R55:V55"/>
    <mergeCell ref="W55:AE55"/>
    <mergeCell ref="AF55:AK55"/>
    <mergeCell ref="AL55:AQ55"/>
    <mergeCell ref="AR55:AV55"/>
    <mergeCell ref="AW55:BB55"/>
    <mergeCell ref="BC55:BH55"/>
    <mergeCell ref="BI55:BM55"/>
    <mergeCell ref="BN55:BS55"/>
    <mergeCell ref="BT55:BY55"/>
    <mergeCell ref="BZ55:CD55"/>
    <mergeCell ref="A56:E56"/>
    <mergeCell ref="F56:J56"/>
    <mergeCell ref="K56:Q56"/>
    <mergeCell ref="R56:V56"/>
    <mergeCell ref="W56:AE56"/>
    <mergeCell ref="AF56:AK56"/>
    <mergeCell ref="AL56:AQ56"/>
    <mergeCell ref="AR56:AV56"/>
    <mergeCell ref="AW56:BB56"/>
    <mergeCell ref="BC56:BH56"/>
    <mergeCell ref="BI56:BM56"/>
    <mergeCell ref="BN56:BS56"/>
    <mergeCell ref="BT56:BY56"/>
    <mergeCell ref="BZ56:CD56"/>
    <mergeCell ref="A57:E57"/>
    <mergeCell ref="F57:J57"/>
    <mergeCell ref="K57:Q57"/>
    <mergeCell ref="R57:V57"/>
    <mergeCell ref="W57:AE57"/>
    <mergeCell ref="AF57:AK57"/>
    <mergeCell ref="AL57:AQ57"/>
    <mergeCell ref="AR57:AV57"/>
    <mergeCell ref="AW57:BB57"/>
    <mergeCell ref="BC57:BH57"/>
    <mergeCell ref="BI57:BM57"/>
    <mergeCell ref="BN57:BS57"/>
    <mergeCell ref="BT57:BY57"/>
    <mergeCell ref="BZ57:CD57"/>
    <mergeCell ref="A58:E58"/>
    <mergeCell ref="F58:J58"/>
    <mergeCell ref="K58:Q58"/>
    <mergeCell ref="R58:V58"/>
    <mergeCell ref="W58:AE58"/>
    <mergeCell ref="AF58:AK58"/>
    <mergeCell ref="AL58:AQ58"/>
    <mergeCell ref="AR58:AV58"/>
    <mergeCell ref="AW58:BB58"/>
    <mergeCell ref="BC58:BH58"/>
    <mergeCell ref="BI58:BM58"/>
    <mergeCell ref="BN58:BS58"/>
    <mergeCell ref="BT58:BY58"/>
    <mergeCell ref="BZ58:CD58"/>
    <mergeCell ref="A59:E59"/>
    <mergeCell ref="F59:J59"/>
    <mergeCell ref="K59:Q59"/>
    <mergeCell ref="R59:V59"/>
    <mergeCell ref="W59:AE59"/>
    <mergeCell ref="AF59:AK59"/>
    <mergeCell ref="AL59:AQ59"/>
    <mergeCell ref="AR59:AV59"/>
    <mergeCell ref="AW59:BB59"/>
    <mergeCell ref="BC59:BH59"/>
    <mergeCell ref="BI59:BM59"/>
    <mergeCell ref="BN59:BS59"/>
    <mergeCell ref="BT59:BY59"/>
    <mergeCell ref="BZ59:CD59"/>
    <mergeCell ref="A60:E60"/>
    <mergeCell ref="F60:J60"/>
    <mergeCell ref="K60:Q60"/>
    <mergeCell ref="R60:V60"/>
    <mergeCell ref="W60:AE60"/>
    <mergeCell ref="AF60:AK60"/>
    <mergeCell ref="AL60:AQ60"/>
    <mergeCell ref="AR60:AV60"/>
    <mergeCell ref="AW60:BB60"/>
    <mergeCell ref="BC60:BH60"/>
    <mergeCell ref="BI60:BM60"/>
    <mergeCell ref="BN60:BS60"/>
    <mergeCell ref="BT60:BY60"/>
    <mergeCell ref="BZ60:CD60"/>
    <mergeCell ref="A61:E61"/>
    <mergeCell ref="F61:J61"/>
    <mergeCell ref="K61:Q61"/>
    <mergeCell ref="R61:V61"/>
    <mergeCell ref="W61:AE61"/>
    <mergeCell ref="AF61:AK61"/>
    <mergeCell ref="AL61:AQ61"/>
    <mergeCell ref="AR61:AV61"/>
    <mergeCell ref="AW61:BB61"/>
    <mergeCell ref="BC61:BH61"/>
    <mergeCell ref="BI61:BM61"/>
    <mergeCell ref="BN61:BS61"/>
    <mergeCell ref="BT61:BY61"/>
    <mergeCell ref="BZ61:CD61"/>
    <mergeCell ref="A62:E62"/>
    <mergeCell ref="F62:J62"/>
    <mergeCell ref="K62:Q62"/>
    <mergeCell ref="R62:V62"/>
    <mergeCell ref="W62:AE62"/>
    <mergeCell ref="AF62:AK62"/>
    <mergeCell ref="AL62:AQ62"/>
    <mergeCell ref="AR62:AV62"/>
    <mergeCell ref="AW62:BB62"/>
    <mergeCell ref="BC62:BH62"/>
    <mergeCell ref="BI62:BM62"/>
    <mergeCell ref="BN62:BS62"/>
    <mergeCell ref="BT62:BY62"/>
    <mergeCell ref="BZ62:CD62"/>
    <mergeCell ref="A63:E63"/>
    <mergeCell ref="F63:J63"/>
    <mergeCell ref="K63:Q63"/>
    <mergeCell ref="R63:V63"/>
    <mergeCell ref="W63:AE63"/>
    <mergeCell ref="AF63:AK63"/>
    <mergeCell ref="AL63:AQ63"/>
    <mergeCell ref="AR63:AV63"/>
    <mergeCell ref="AW63:BB63"/>
    <mergeCell ref="BC63:BH63"/>
    <mergeCell ref="BI63:BM63"/>
    <mergeCell ref="BN63:BS63"/>
    <mergeCell ref="BT63:BY63"/>
    <mergeCell ref="BZ63:CD63"/>
    <mergeCell ref="A64:E64"/>
    <mergeCell ref="F64:J64"/>
    <mergeCell ref="K64:Q64"/>
    <mergeCell ref="R64:V64"/>
    <mergeCell ref="W64:AE64"/>
    <mergeCell ref="AF64:AK64"/>
    <mergeCell ref="AL64:AQ64"/>
    <mergeCell ref="AR64:AV64"/>
    <mergeCell ref="AW64:BB64"/>
    <mergeCell ref="BC64:BH64"/>
    <mergeCell ref="BI64:BM64"/>
    <mergeCell ref="BN64:BS64"/>
    <mergeCell ref="BT64:BY64"/>
    <mergeCell ref="BZ64:CD64"/>
    <mergeCell ref="A65:E65"/>
    <mergeCell ref="F65:J65"/>
    <mergeCell ref="K65:Q65"/>
    <mergeCell ref="R65:V65"/>
    <mergeCell ref="W65:AE65"/>
    <mergeCell ref="AF65:AK65"/>
    <mergeCell ref="AL65:AQ65"/>
    <mergeCell ref="AR65:AV65"/>
    <mergeCell ref="AW65:BB65"/>
    <mergeCell ref="BC65:BH65"/>
    <mergeCell ref="BI65:BM65"/>
    <mergeCell ref="BN65:BS65"/>
    <mergeCell ref="BT65:BY65"/>
    <mergeCell ref="BZ65:CD65"/>
    <mergeCell ref="A66:E66"/>
    <mergeCell ref="F66:J66"/>
    <mergeCell ref="K66:Q66"/>
    <mergeCell ref="R66:V66"/>
    <mergeCell ref="W66:AE66"/>
    <mergeCell ref="AF66:AK66"/>
    <mergeCell ref="AL66:AQ66"/>
    <mergeCell ref="AR66:AV66"/>
    <mergeCell ref="AW66:BB66"/>
    <mergeCell ref="BC66:BH66"/>
    <mergeCell ref="BI66:BM66"/>
    <mergeCell ref="BN66:BS66"/>
    <mergeCell ref="BT66:BY66"/>
    <mergeCell ref="BZ66:CD66"/>
    <mergeCell ref="A67:E67"/>
    <mergeCell ref="F67:J67"/>
    <mergeCell ref="K67:Q67"/>
    <mergeCell ref="R67:V67"/>
    <mergeCell ref="W67:AE67"/>
    <mergeCell ref="AF67:AK67"/>
    <mergeCell ref="AL67:AQ67"/>
    <mergeCell ref="AR67:AV67"/>
    <mergeCell ref="AW67:BB67"/>
    <mergeCell ref="BC67:BH67"/>
    <mergeCell ref="BI67:BM67"/>
    <mergeCell ref="BN67:BS67"/>
    <mergeCell ref="BT67:BY67"/>
    <mergeCell ref="BZ67:CD67"/>
    <mergeCell ref="A68:E68"/>
    <mergeCell ref="F68:J68"/>
    <mergeCell ref="K68:Q68"/>
    <mergeCell ref="R68:V68"/>
    <mergeCell ref="W68:AE68"/>
    <mergeCell ref="AF68:AK68"/>
    <mergeCell ref="AL68:AQ68"/>
    <mergeCell ref="AR68:AV68"/>
    <mergeCell ref="AW68:BB68"/>
    <mergeCell ref="BC68:BH68"/>
    <mergeCell ref="BI68:BM68"/>
    <mergeCell ref="BN68:BS68"/>
    <mergeCell ref="BT68:BY68"/>
    <mergeCell ref="BZ68:CD68"/>
    <mergeCell ref="A69:E69"/>
    <mergeCell ref="F69:J69"/>
    <mergeCell ref="K69:Q69"/>
    <mergeCell ref="R69:V69"/>
    <mergeCell ref="W69:AE69"/>
    <mergeCell ref="AF69:AK69"/>
    <mergeCell ref="AL69:AQ69"/>
    <mergeCell ref="AR69:AV69"/>
    <mergeCell ref="AW69:BB69"/>
    <mergeCell ref="BC69:BH69"/>
    <mergeCell ref="BI69:BM69"/>
    <mergeCell ref="BN69:BS69"/>
    <mergeCell ref="BT69:BY69"/>
    <mergeCell ref="BZ69:CD69"/>
    <mergeCell ref="A70:E70"/>
    <mergeCell ref="F70:J70"/>
    <mergeCell ref="K70:Q70"/>
    <mergeCell ref="R70:V70"/>
    <mergeCell ref="W70:AE70"/>
    <mergeCell ref="AF70:AK70"/>
    <mergeCell ref="AL70:AQ70"/>
    <mergeCell ref="AR70:AV70"/>
    <mergeCell ref="AW70:BB70"/>
    <mergeCell ref="BC70:BH70"/>
    <mergeCell ref="BI70:BM70"/>
    <mergeCell ref="BN70:BS70"/>
    <mergeCell ref="BT70:BY70"/>
    <mergeCell ref="BZ70:CD70"/>
    <mergeCell ref="A71:E71"/>
    <mergeCell ref="F71:J71"/>
    <mergeCell ref="K71:Q71"/>
    <mergeCell ref="R71:V71"/>
    <mergeCell ref="W71:AE71"/>
    <mergeCell ref="AF71:AK71"/>
    <mergeCell ref="AL71:AQ71"/>
    <mergeCell ref="AR71:AV71"/>
    <mergeCell ref="AW71:BB71"/>
    <mergeCell ref="BC71:BH71"/>
    <mergeCell ref="BI71:BM71"/>
    <mergeCell ref="BN71:BS71"/>
    <mergeCell ref="BT71:BY71"/>
    <mergeCell ref="BZ71:CD71"/>
    <mergeCell ref="A72:E72"/>
    <mergeCell ref="F72:J72"/>
    <mergeCell ref="K72:Q72"/>
    <mergeCell ref="R72:V72"/>
    <mergeCell ref="W72:AE72"/>
    <mergeCell ref="AF72:AK72"/>
    <mergeCell ref="AL72:AQ72"/>
    <mergeCell ref="AR72:AV72"/>
    <mergeCell ref="AW72:BB72"/>
    <mergeCell ref="BC72:BH72"/>
    <mergeCell ref="BI72:BM72"/>
    <mergeCell ref="BN72:BS72"/>
    <mergeCell ref="BT72:BY72"/>
    <mergeCell ref="BZ72:CD72"/>
    <mergeCell ref="A73:E73"/>
    <mergeCell ref="F73:J73"/>
    <mergeCell ref="K73:Q73"/>
    <mergeCell ref="R73:V73"/>
    <mergeCell ref="W73:AE73"/>
    <mergeCell ref="AF73:AK73"/>
    <mergeCell ref="AL73:AQ73"/>
    <mergeCell ref="AR73:AV73"/>
    <mergeCell ref="AW73:BB73"/>
    <mergeCell ref="BC73:BH73"/>
    <mergeCell ref="BI73:BM73"/>
    <mergeCell ref="BN73:BS73"/>
    <mergeCell ref="BT73:BY73"/>
    <mergeCell ref="BZ73:CD73"/>
    <mergeCell ref="A74:E74"/>
    <mergeCell ref="F74:J74"/>
    <mergeCell ref="K74:Q74"/>
    <mergeCell ref="R74:V74"/>
    <mergeCell ref="W74:AE74"/>
    <mergeCell ref="AF74:AK74"/>
    <mergeCell ref="AL74:AQ74"/>
    <mergeCell ref="AR74:AV74"/>
    <mergeCell ref="AW74:BB74"/>
    <mergeCell ref="BC74:BH74"/>
    <mergeCell ref="BI74:BM74"/>
    <mergeCell ref="BN74:BS74"/>
    <mergeCell ref="BT74:BY74"/>
    <mergeCell ref="BZ74:CD74"/>
    <mergeCell ref="A75:E75"/>
    <mergeCell ref="F75:J75"/>
    <mergeCell ref="K75:Q75"/>
    <mergeCell ref="R75:V75"/>
    <mergeCell ref="W75:AE75"/>
    <mergeCell ref="AF75:AK75"/>
    <mergeCell ref="AL75:AQ75"/>
    <mergeCell ref="AR75:AV75"/>
    <mergeCell ref="AW75:BB75"/>
    <mergeCell ref="BC75:BH75"/>
    <mergeCell ref="BI75:BM75"/>
    <mergeCell ref="BN75:BS75"/>
    <mergeCell ref="BT75:BY75"/>
    <mergeCell ref="BZ75:CD75"/>
    <mergeCell ref="A76:E76"/>
    <mergeCell ref="F76:J76"/>
    <mergeCell ref="K76:Q76"/>
    <mergeCell ref="R76:V76"/>
    <mergeCell ref="W76:AE76"/>
    <mergeCell ref="AF76:AK76"/>
    <mergeCell ref="AL76:AQ76"/>
    <mergeCell ref="AR76:AV76"/>
    <mergeCell ref="AW76:BB76"/>
    <mergeCell ref="BC76:BH76"/>
    <mergeCell ref="BI76:BM76"/>
    <mergeCell ref="BN76:BS76"/>
    <mergeCell ref="BT76:BY76"/>
    <mergeCell ref="BZ76:CD76"/>
    <mergeCell ref="A77:E77"/>
    <mergeCell ref="F77:J77"/>
    <mergeCell ref="K77:Q77"/>
    <mergeCell ref="R77:V77"/>
    <mergeCell ref="W77:AE77"/>
    <mergeCell ref="AF77:AK77"/>
    <mergeCell ref="AL77:AQ77"/>
    <mergeCell ref="AR77:AV77"/>
    <mergeCell ref="AW77:BB77"/>
    <mergeCell ref="BC77:BH77"/>
    <mergeCell ref="BI77:BM77"/>
    <mergeCell ref="BN77:BS77"/>
    <mergeCell ref="BT77:BY77"/>
    <mergeCell ref="BZ77:CD77"/>
    <mergeCell ref="A78:E78"/>
    <mergeCell ref="F78:J78"/>
    <mergeCell ref="K78:Q78"/>
    <mergeCell ref="R78:V78"/>
    <mergeCell ref="W78:AE78"/>
    <mergeCell ref="AF78:AK78"/>
    <mergeCell ref="AL78:AQ78"/>
    <mergeCell ref="AR78:AV78"/>
    <mergeCell ref="AW78:BB78"/>
    <mergeCell ref="BC78:BH78"/>
    <mergeCell ref="BI78:BM78"/>
    <mergeCell ref="BN78:BS78"/>
    <mergeCell ref="BT78:BY78"/>
    <mergeCell ref="BZ78:CD78"/>
    <mergeCell ref="A79:E79"/>
    <mergeCell ref="F79:J79"/>
    <mergeCell ref="K79:Q79"/>
    <mergeCell ref="R79:V79"/>
    <mergeCell ref="W79:AE79"/>
    <mergeCell ref="AF79:AK79"/>
    <mergeCell ref="AL79:AQ79"/>
    <mergeCell ref="AR79:AV79"/>
    <mergeCell ref="AW79:BB79"/>
    <mergeCell ref="BC79:BH79"/>
    <mergeCell ref="BI79:BM79"/>
    <mergeCell ref="BN79:BS79"/>
    <mergeCell ref="BT79:BY79"/>
    <mergeCell ref="BZ79:CD79"/>
    <mergeCell ref="A80:E80"/>
    <mergeCell ref="F80:J80"/>
    <mergeCell ref="K80:Q80"/>
    <mergeCell ref="R80:V80"/>
    <mergeCell ref="W80:AE80"/>
    <mergeCell ref="AF80:AK80"/>
    <mergeCell ref="AL80:AQ80"/>
    <mergeCell ref="AR80:AV80"/>
    <mergeCell ref="AW80:BB80"/>
    <mergeCell ref="BC80:BH80"/>
    <mergeCell ref="BI80:BM80"/>
    <mergeCell ref="BN80:BS80"/>
    <mergeCell ref="BT80:BY80"/>
    <mergeCell ref="BZ80:CD80"/>
    <mergeCell ref="A81:E81"/>
    <mergeCell ref="F81:J81"/>
    <mergeCell ref="K81:Q81"/>
    <mergeCell ref="R81:V81"/>
    <mergeCell ref="W81:AE81"/>
    <mergeCell ref="AF81:AK81"/>
    <mergeCell ref="AL81:AQ81"/>
    <mergeCell ref="AR81:AV81"/>
    <mergeCell ref="AW81:BB81"/>
    <mergeCell ref="BC81:BH81"/>
    <mergeCell ref="BI81:BM81"/>
    <mergeCell ref="BN81:BS81"/>
    <mergeCell ref="BT81:BY81"/>
    <mergeCell ref="BZ81:CD81"/>
    <mergeCell ref="A82:E82"/>
    <mergeCell ref="F82:J82"/>
    <mergeCell ref="K82:Q82"/>
    <mergeCell ref="R82:V82"/>
    <mergeCell ref="W82:AE82"/>
    <mergeCell ref="AF82:AK82"/>
    <mergeCell ref="AL82:AQ82"/>
    <mergeCell ref="AR82:AV82"/>
    <mergeCell ref="AW82:BB82"/>
    <mergeCell ref="BC82:BH82"/>
    <mergeCell ref="BI82:BM82"/>
    <mergeCell ref="BN82:BS82"/>
    <mergeCell ref="BT82:BY82"/>
    <mergeCell ref="BZ82:CD82"/>
    <mergeCell ref="A83:E83"/>
    <mergeCell ref="F83:J83"/>
    <mergeCell ref="K83:Q83"/>
    <mergeCell ref="R83:V83"/>
    <mergeCell ref="W83:AE83"/>
    <mergeCell ref="AF83:AK83"/>
    <mergeCell ref="AL83:AQ83"/>
    <mergeCell ref="AR83:AV83"/>
    <mergeCell ref="AW83:BB83"/>
    <mergeCell ref="BC83:BH83"/>
    <mergeCell ref="BI83:BM83"/>
    <mergeCell ref="BN83:BS83"/>
    <mergeCell ref="BT83:BY83"/>
    <mergeCell ref="BZ83:CD83"/>
    <mergeCell ref="A84:E84"/>
    <mergeCell ref="F84:J84"/>
    <mergeCell ref="K84:Q84"/>
    <mergeCell ref="R84:V84"/>
    <mergeCell ref="W84:AE84"/>
    <mergeCell ref="AF84:AK84"/>
    <mergeCell ref="AL84:AQ84"/>
    <mergeCell ref="AR84:AV84"/>
    <mergeCell ref="AW84:BB84"/>
    <mergeCell ref="BC84:BH84"/>
    <mergeCell ref="BI84:BM84"/>
    <mergeCell ref="BN84:BS84"/>
    <mergeCell ref="BT84:BY84"/>
    <mergeCell ref="BZ84:CD84"/>
    <mergeCell ref="A85:E85"/>
    <mergeCell ref="F85:J85"/>
    <mergeCell ref="K85:Q85"/>
    <mergeCell ref="R85:V85"/>
    <mergeCell ref="W85:AE85"/>
    <mergeCell ref="AF85:AK85"/>
    <mergeCell ref="AL85:AQ85"/>
    <mergeCell ref="AR85:AV85"/>
    <mergeCell ref="AW85:BB85"/>
    <mergeCell ref="BC85:BH85"/>
    <mergeCell ref="BI85:BM85"/>
    <mergeCell ref="BN85:BS85"/>
    <mergeCell ref="BT85:BY85"/>
    <mergeCell ref="BZ85:CD85"/>
    <mergeCell ref="A86:E86"/>
    <mergeCell ref="F86:J86"/>
    <mergeCell ref="K86:Q86"/>
    <mergeCell ref="R86:V86"/>
    <mergeCell ref="W86:AE86"/>
    <mergeCell ref="AF86:AK86"/>
    <mergeCell ref="AL86:AQ86"/>
    <mergeCell ref="AR86:AV86"/>
    <mergeCell ref="AW86:BB86"/>
    <mergeCell ref="BC86:BH86"/>
    <mergeCell ref="BI86:BM86"/>
    <mergeCell ref="BN86:BS86"/>
    <mergeCell ref="BT86:BY86"/>
    <mergeCell ref="BZ86:CD86"/>
    <mergeCell ref="A87:E87"/>
    <mergeCell ref="F87:J87"/>
    <mergeCell ref="K87:Q87"/>
    <mergeCell ref="R87:V87"/>
    <mergeCell ref="W87:AE87"/>
    <mergeCell ref="AF87:AK87"/>
    <mergeCell ref="AL87:AQ87"/>
    <mergeCell ref="AR87:AV87"/>
    <mergeCell ref="AW87:BB87"/>
    <mergeCell ref="BC87:BH87"/>
    <mergeCell ref="BI87:BM87"/>
    <mergeCell ref="BN87:BS87"/>
    <mergeCell ref="BT87:BY87"/>
    <mergeCell ref="BZ87:CD87"/>
    <mergeCell ref="A88:E88"/>
    <mergeCell ref="F88:J88"/>
    <mergeCell ref="K88:Q88"/>
    <mergeCell ref="R88:V88"/>
    <mergeCell ref="W88:AE88"/>
    <mergeCell ref="AF88:AK88"/>
    <mergeCell ref="AL88:AQ88"/>
    <mergeCell ref="AR88:AV88"/>
    <mergeCell ref="AW88:BB88"/>
    <mergeCell ref="BC88:BH88"/>
    <mergeCell ref="BI88:BM88"/>
    <mergeCell ref="BN88:BS88"/>
    <mergeCell ref="BT88:BY88"/>
    <mergeCell ref="BZ88:CD88"/>
    <mergeCell ref="A89:E89"/>
    <mergeCell ref="F89:J89"/>
    <mergeCell ref="K89:Q89"/>
    <mergeCell ref="R89:V89"/>
    <mergeCell ref="W89:AE89"/>
    <mergeCell ref="AF89:AK89"/>
    <mergeCell ref="AL89:AQ89"/>
    <mergeCell ref="AR89:AV89"/>
    <mergeCell ref="AW89:BB89"/>
    <mergeCell ref="BC89:BH89"/>
    <mergeCell ref="BI89:BM89"/>
    <mergeCell ref="BN89:BS89"/>
    <mergeCell ref="BT89:BY89"/>
    <mergeCell ref="BZ89:CD89"/>
    <mergeCell ref="A90:E90"/>
    <mergeCell ref="F90:J90"/>
    <mergeCell ref="K90:Q90"/>
    <mergeCell ref="R90:V90"/>
    <mergeCell ref="W90:AE90"/>
    <mergeCell ref="AF90:AK90"/>
    <mergeCell ref="AL90:AQ90"/>
    <mergeCell ref="AR90:AV90"/>
    <mergeCell ref="AW90:BB90"/>
    <mergeCell ref="BC90:BH90"/>
    <mergeCell ref="BI90:BM90"/>
    <mergeCell ref="BN90:BS90"/>
    <mergeCell ref="BT90:BY90"/>
    <mergeCell ref="BZ90:CD90"/>
    <mergeCell ref="A91:E91"/>
    <mergeCell ref="F91:J91"/>
    <mergeCell ref="K91:Q91"/>
    <mergeCell ref="R91:V91"/>
    <mergeCell ref="W91:AE91"/>
    <mergeCell ref="AF91:AK91"/>
    <mergeCell ref="AL91:AQ91"/>
    <mergeCell ref="AR91:AV91"/>
    <mergeCell ref="AW91:BB91"/>
    <mergeCell ref="BC91:BH91"/>
    <mergeCell ref="BI91:BM91"/>
    <mergeCell ref="BN91:BS91"/>
    <mergeCell ref="BT91:BY91"/>
    <mergeCell ref="BZ91:CD91"/>
    <mergeCell ref="A92:E92"/>
    <mergeCell ref="F92:J92"/>
    <mergeCell ref="K92:Q92"/>
    <mergeCell ref="R92:V92"/>
    <mergeCell ref="W92:AE92"/>
    <mergeCell ref="AF92:AK92"/>
    <mergeCell ref="AL92:AQ92"/>
    <mergeCell ref="AR92:AV92"/>
    <mergeCell ref="AW92:BB92"/>
    <mergeCell ref="BC92:BH92"/>
    <mergeCell ref="BI92:BM92"/>
    <mergeCell ref="BN92:BS92"/>
    <mergeCell ref="BT92:BY92"/>
    <mergeCell ref="BZ92:CD92"/>
    <mergeCell ref="A93:E93"/>
    <mergeCell ref="F93:J93"/>
    <mergeCell ref="K93:Q93"/>
    <mergeCell ref="R93:V93"/>
    <mergeCell ref="W93:AE93"/>
    <mergeCell ref="AF93:AK93"/>
    <mergeCell ref="AL93:AQ93"/>
    <mergeCell ref="AR93:AV93"/>
    <mergeCell ref="AW93:BB93"/>
    <mergeCell ref="BC93:BH93"/>
    <mergeCell ref="BI93:BM93"/>
    <mergeCell ref="BN93:BS93"/>
    <mergeCell ref="BT93:BY93"/>
    <mergeCell ref="BZ93:CD93"/>
    <mergeCell ref="A94:E94"/>
    <mergeCell ref="F94:J94"/>
    <mergeCell ref="K94:Q94"/>
    <mergeCell ref="R94:V94"/>
    <mergeCell ref="W94:AE94"/>
    <mergeCell ref="AF94:AK94"/>
    <mergeCell ref="AL94:AQ94"/>
    <mergeCell ref="AR94:AV94"/>
    <mergeCell ref="AW94:BB94"/>
    <mergeCell ref="BC94:BH94"/>
    <mergeCell ref="BI94:BM94"/>
    <mergeCell ref="BN94:BS94"/>
    <mergeCell ref="BT94:BY94"/>
    <mergeCell ref="BZ94:CD94"/>
    <mergeCell ref="A95:E95"/>
    <mergeCell ref="F95:J95"/>
    <mergeCell ref="K95:Q95"/>
    <mergeCell ref="R95:V95"/>
    <mergeCell ref="W95:AE95"/>
    <mergeCell ref="AF95:AK95"/>
    <mergeCell ref="AL95:AQ95"/>
    <mergeCell ref="AR95:AV95"/>
    <mergeCell ref="AW95:BB95"/>
    <mergeCell ref="BC95:BH95"/>
    <mergeCell ref="BI95:BM95"/>
    <mergeCell ref="BN95:BS95"/>
    <mergeCell ref="BT95:BY95"/>
    <mergeCell ref="BZ95:CD95"/>
    <mergeCell ref="A96:E96"/>
    <mergeCell ref="F96:J96"/>
    <mergeCell ref="K96:Q96"/>
    <mergeCell ref="R96:V96"/>
    <mergeCell ref="W96:AE96"/>
    <mergeCell ref="AF96:AK96"/>
    <mergeCell ref="AL96:AQ96"/>
    <mergeCell ref="AR96:AV96"/>
    <mergeCell ref="AW96:BB96"/>
    <mergeCell ref="BC96:BH96"/>
    <mergeCell ref="BI96:BM96"/>
    <mergeCell ref="BN96:BS96"/>
    <mergeCell ref="BT96:BY96"/>
    <mergeCell ref="BZ96:CD96"/>
    <mergeCell ref="A97:E97"/>
    <mergeCell ref="F97:J97"/>
    <mergeCell ref="K97:Q97"/>
    <mergeCell ref="R97:V97"/>
    <mergeCell ref="W97:AE97"/>
    <mergeCell ref="AF97:AK97"/>
    <mergeCell ref="AL97:AQ97"/>
    <mergeCell ref="AR97:AV97"/>
    <mergeCell ref="AW97:BB97"/>
    <mergeCell ref="BC97:BH97"/>
    <mergeCell ref="BI97:BM97"/>
    <mergeCell ref="BN97:BS97"/>
    <mergeCell ref="BT97:BY97"/>
    <mergeCell ref="BZ97:CD97"/>
    <mergeCell ref="A98:E98"/>
    <mergeCell ref="F98:J98"/>
    <mergeCell ref="K98:Q98"/>
    <mergeCell ref="R98:V98"/>
    <mergeCell ref="W98:AE98"/>
    <mergeCell ref="AF98:AK98"/>
    <mergeCell ref="AL98:AQ98"/>
    <mergeCell ref="AR98:AV98"/>
    <mergeCell ref="AW98:BB98"/>
    <mergeCell ref="BC98:BH98"/>
    <mergeCell ref="BI98:BM98"/>
    <mergeCell ref="BN98:BS98"/>
    <mergeCell ref="BT98:BY98"/>
    <mergeCell ref="BZ98:CD98"/>
    <mergeCell ref="A99:E99"/>
    <mergeCell ref="F99:J99"/>
    <mergeCell ref="K99:Q99"/>
    <mergeCell ref="R99:V99"/>
    <mergeCell ref="W99:AE99"/>
    <mergeCell ref="AF99:AK99"/>
    <mergeCell ref="AL99:AQ99"/>
    <mergeCell ref="AR99:AV99"/>
    <mergeCell ref="AW99:BB99"/>
    <mergeCell ref="BC99:BH99"/>
    <mergeCell ref="BI99:BM99"/>
    <mergeCell ref="BN99:BS99"/>
    <mergeCell ref="BT99:BY99"/>
    <mergeCell ref="BZ99:CD99"/>
    <mergeCell ref="W100:AE100"/>
    <mergeCell ref="AF100:AK100"/>
    <mergeCell ref="AL100:AQ100"/>
    <mergeCell ref="AR100:AV100"/>
    <mergeCell ref="AW100:BB100"/>
    <mergeCell ref="BC100:BH100"/>
    <mergeCell ref="BI100:BM100"/>
    <mergeCell ref="BN100:BS100"/>
    <mergeCell ref="AF101:AK101"/>
    <mergeCell ref="AL101:AQ101"/>
    <mergeCell ref="AR101:AV101"/>
    <mergeCell ref="AW101:BB101"/>
    <mergeCell ref="BC101:BH101"/>
    <mergeCell ref="BI101:BM101"/>
    <mergeCell ref="BZ101:CD101"/>
    <mergeCell ref="BT100:BY100"/>
    <mergeCell ref="BZ100:CD100"/>
    <mergeCell ref="BN101:BS101"/>
    <mergeCell ref="BT101:BY101"/>
    <mergeCell ref="BN102:BS102"/>
    <mergeCell ref="BT102:BY102"/>
    <mergeCell ref="BZ102:CD102"/>
    <mergeCell ref="AW109:BB109"/>
    <mergeCell ref="BC109:BH109"/>
    <mergeCell ref="BI109:BM109"/>
    <mergeCell ref="BN109:BS109"/>
    <mergeCell ref="AW108:BB108"/>
    <mergeCell ref="BC108:BH108"/>
    <mergeCell ref="BI108:BM108"/>
    <mergeCell ref="BN108:BS108"/>
    <mergeCell ref="AW111:BB111"/>
    <mergeCell ref="BC111:BH111"/>
    <mergeCell ref="BI111:BM111"/>
    <mergeCell ref="BN111:BS111"/>
    <mergeCell ref="AW110:BB110"/>
    <mergeCell ref="BC110:BH110"/>
    <mergeCell ref="BI110:BM110"/>
    <mergeCell ref="BN110:BS110"/>
    <mergeCell ref="AW113:BB113"/>
    <mergeCell ref="BC113:BH113"/>
    <mergeCell ref="BI113:BM113"/>
    <mergeCell ref="BN113:BS113"/>
    <mergeCell ref="AW112:BB112"/>
    <mergeCell ref="BC112:BH112"/>
    <mergeCell ref="BI112:BM112"/>
    <mergeCell ref="BN112:BS112"/>
    <mergeCell ref="AW115:BB115"/>
    <mergeCell ref="BC115:BH115"/>
    <mergeCell ref="BI115:BM115"/>
    <mergeCell ref="BN115:BS115"/>
    <mergeCell ref="AW114:BB114"/>
    <mergeCell ref="BC114:BH114"/>
    <mergeCell ref="BI114:BM114"/>
    <mergeCell ref="BN114:BS114"/>
    <mergeCell ref="AW117:BB117"/>
    <mergeCell ref="BC117:BH117"/>
    <mergeCell ref="BI117:BM117"/>
    <mergeCell ref="BN117:BS117"/>
    <mergeCell ref="AW116:BB116"/>
    <mergeCell ref="BC116:BH116"/>
    <mergeCell ref="BI116:BM116"/>
    <mergeCell ref="BN116:BS116"/>
    <mergeCell ref="AW119:BB119"/>
    <mergeCell ref="BC119:BH119"/>
    <mergeCell ref="BI119:BM119"/>
    <mergeCell ref="BN119:BS119"/>
    <mergeCell ref="AW118:BB118"/>
    <mergeCell ref="BC118:BH118"/>
    <mergeCell ref="BI118:BM118"/>
    <mergeCell ref="BN118:BS118"/>
    <mergeCell ref="Q128:U128"/>
    <mergeCell ref="V128:Z128"/>
    <mergeCell ref="AA128:AF128"/>
    <mergeCell ref="AG128:AJ128"/>
    <mergeCell ref="AR127:BD127"/>
    <mergeCell ref="BE127:BQ127"/>
    <mergeCell ref="AR128:AW128"/>
    <mergeCell ref="AX128:AZ128"/>
    <mergeCell ref="BA128:BD128"/>
    <mergeCell ref="BE128:BJ128"/>
    <mergeCell ref="BK128:BM128"/>
    <mergeCell ref="BN128:BQ128"/>
    <mergeCell ref="BR128:BW128"/>
    <mergeCell ref="BX128:BZ128"/>
    <mergeCell ref="CA128:CD128"/>
    <mergeCell ref="A129:L129"/>
    <mergeCell ref="M129:P129"/>
    <mergeCell ref="Q129:U129"/>
    <mergeCell ref="V129:Z129"/>
    <mergeCell ref="AA129:AF129"/>
    <mergeCell ref="AG129:AJ129"/>
    <mergeCell ref="AK129:AQ129"/>
    <mergeCell ref="AR129:AW129"/>
    <mergeCell ref="AX129:AZ129"/>
    <mergeCell ref="BA129:BD129"/>
    <mergeCell ref="BE129:BJ129"/>
    <mergeCell ref="BK129:BM129"/>
    <mergeCell ref="BN129:BQ129"/>
    <mergeCell ref="BR129:BW129"/>
    <mergeCell ref="BX129:BZ129"/>
    <mergeCell ref="CA129:CD129"/>
    <mergeCell ref="A130:L130"/>
    <mergeCell ref="M130:P130"/>
    <mergeCell ref="Q130:U130"/>
    <mergeCell ref="V130:Z130"/>
    <mergeCell ref="AA130:AF130"/>
    <mergeCell ref="AG130:AJ130"/>
    <mergeCell ref="AK130:AQ130"/>
    <mergeCell ref="AR130:AW130"/>
    <mergeCell ref="AX130:AZ130"/>
    <mergeCell ref="BA130:BD130"/>
    <mergeCell ref="BE130:BJ130"/>
    <mergeCell ref="BK130:BM130"/>
    <mergeCell ref="BN130:BQ130"/>
    <mergeCell ref="BR130:BW130"/>
    <mergeCell ref="BX130:BZ130"/>
    <mergeCell ref="CA130:CD130"/>
    <mergeCell ref="A131:L131"/>
    <mergeCell ref="M131:P131"/>
    <mergeCell ref="Q131:U131"/>
    <mergeCell ref="V131:Z131"/>
    <mergeCell ref="AA131:AF131"/>
    <mergeCell ref="AG131:AJ131"/>
    <mergeCell ref="AK131:AQ131"/>
    <mergeCell ref="AR131:AW131"/>
    <mergeCell ref="AX131:AZ131"/>
    <mergeCell ref="BA131:BD131"/>
    <mergeCell ref="BE131:BJ131"/>
    <mergeCell ref="BK131:BM131"/>
    <mergeCell ref="BN131:BQ131"/>
    <mergeCell ref="BR131:BW131"/>
    <mergeCell ref="BX131:BZ131"/>
    <mergeCell ref="CA131:CD131"/>
    <mergeCell ref="A132:L132"/>
    <mergeCell ref="M132:P132"/>
    <mergeCell ref="Q132:U132"/>
    <mergeCell ref="V132:Z132"/>
    <mergeCell ref="AA132:AF132"/>
    <mergeCell ref="AG132:AJ132"/>
    <mergeCell ref="AK132:AQ132"/>
    <mergeCell ref="AR132:AW132"/>
    <mergeCell ref="AX132:AZ132"/>
    <mergeCell ref="BA132:BD132"/>
    <mergeCell ref="BE132:BJ132"/>
    <mergeCell ref="BK132:BM132"/>
    <mergeCell ref="BN132:BQ132"/>
    <mergeCell ref="BR132:BW132"/>
    <mergeCell ref="BX132:BZ132"/>
    <mergeCell ref="CA132:CD132"/>
    <mergeCell ref="A133:L133"/>
    <mergeCell ref="M133:P133"/>
    <mergeCell ref="Q133:U133"/>
    <mergeCell ref="V133:Z133"/>
    <mergeCell ref="AA133:AF133"/>
    <mergeCell ref="AG133:AJ133"/>
    <mergeCell ref="AK133:AQ133"/>
    <mergeCell ref="AR133:AW133"/>
    <mergeCell ref="AX133:AZ133"/>
    <mergeCell ref="BA133:BD133"/>
    <mergeCell ref="BE133:BJ133"/>
    <mergeCell ref="BK133:BM133"/>
    <mergeCell ref="BN133:BQ133"/>
    <mergeCell ref="BR133:BW133"/>
    <mergeCell ref="BX133:BZ133"/>
    <mergeCell ref="CA133:CD133"/>
    <mergeCell ref="A134:L134"/>
    <mergeCell ref="M134:P134"/>
    <mergeCell ref="Q134:U134"/>
    <mergeCell ref="V134:Z134"/>
    <mergeCell ref="AA134:AF134"/>
    <mergeCell ref="AG134:AJ134"/>
    <mergeCell ref="AK134:AQ134"/>
    <mergeCell ref="AR134:AW134"/>
    <mergeCell ref="AX134:AZ134"/>
    <mergeCell ref="BA134:BD134"/>
    <mergeCell ref="BE134:BJ134"/>
    <mergeCell ref="BK134:BM134"/>
    <mergeCell ref="BN134:BQ134"/>
    <mergeCell ref="BR134:BW134"/>
    <mergeCell ref="BX134:BZ134"/>
    <mergeCell ref="CA134:CD134"/>
    <mergeCell ref="A135:L135"/>
    <mergeCell ref="M135:P135"/>
    <mergeCell ref="Q135:U135"/>
    <mergeCell ref="V135:Z135"/>
    <mergeCell ref="AA135:AF135"/>
    <mergeCell ref="AG135:AJ135"/>
    <mergeCell ref="AK135:AQ135"/>
    <mergeCell ref="AR135:AW135"/>
    <mergeCell ref="AX135:AZ135"/>
    <mergeCell ref="BA135:BD135"/>
    <mergeCell ref="BE135:BJ135"/>
    <mergeCell ref="BK135:BM135"/>
    <mergeCell ref="BN135:BQ135"/>
    <mergeCell ref="BR135:BW135"/>
    <mergeCell ref="BX135:BZ135"/>
    <mergeCell ref="CA135:CD135"/>
    <mergeCell ref="A136:L136"/>
    <mergeCell ref="M136:P136"/>
    <mergeCell ref="Q136:U136"/>
    <mergeCell ref="V136:Z136"/>
    <mergeCell ref="AA136:AF136"/>
    <mergeCell ref="AG136:AJ136"/>
    <mergeCell ref="AK136:AQ136"/>
    <mergeCell ref="AR136:AW136"/>
    <mergeCell ref="AX136:AZ136"/>
    <mergeCell ref="BA136:BD136"/>
    <mergeCell ref="BE136:BJ136"/>
    <mergeCell ref="BK136:BM136"/>
    <mergeCell ref="BN136:BQ136"/>
    <mergeCell ref="BR136:BW136"/>
    <mergeCell ref="BX136:BZ136"/>
    <mergeCell ref="CA136:CD136"/>
    <mergeCell ref="A137:L137"/>
    <mergeCell ref="M137:P137"/>
    <mergeCell ref="Q137:U137"/>
    <mergeCell ref="V137:Z137"/>
    <mergeCell ref="AA137:AF137"/>
    <mergeCell ref="AG137:AJ137"/>
    <mergeCell ref="AK137:AQ137"/>
    <mergeCell ref="AR137:AW137"/>
    <mergeCell ref="AX137:AZ137"/>
    <mergeCell ref="BA137:BD137"/>
    <mergeCell ref="BE137:BJ137"/>
    <mergeCell ref="BK137:BM137"/>
    <mergeCell ref="BN137:BQ137"/>
    <mergeCell ref="BR137:BW137"/>
    <mergeCell ref="BX137:BZ137"/>
    <mergeCell ref="CA137:CD137"/>
    <mergeCell ref="M138:P138"/>
    <mergeCell ref="Q138:U138"/>
    <mergeCell ref="V138:Z138"/>
    <mergeCell ref="AA138:AF138"/>
    <mergeCell ref="AG138:AJ138"/>
    <mergeCell ref="AK138:AQ138"/>
    <mergeCell ref="AR138:AW138"/>
    <mergeCell ref="AX138:AZ138"/>
    <mergeCell ref="BA138:BD138"/>
    <mergeCell ref="BE138:BJ138"/>
    <mergeCell ref="BK138:BM138"/>
    <mergeCell ref="BN138:BQ138"/>
    <mergeCell ref="BR138:BW138"/>
    <mergeCell ref="BX138:BZ138"/>
    <mergeCell ref="CA138:CD138"/>
    <mergeCell ref="M139:P139"/>
    <mergeCell ref="Q139:U139"/>
    <mergeCell ref="V139:Z139"/>
    <mergeCell ref="AA139:AF139"/>
    <mergeCell ref="AG139:AJ139"/>
    <mergeCell ref="AK139:AQ139"/>
    <mergeCell ref="AR139:AW139"/>
    <mergeCell ref="AX139:AZ139"/>
    <mergeCell ref="BA139:BD139"/>
    <mergeCell ref="BE139:BJ139"/>
    <mergeCell ref="BK139:BM139"/>
    <mergeCell ref="BN139:BQ139"/>
    <mergeCell ref="BR139:BW139"/>
    <mergeCell ref="BX139:BZ139"/>
    <mergeCell ref="CA139:CD139"/>
    <mergeCell ref="A140:L140"/>
    <mergeCell ref="M140:P140"/>
    <mergeCell ref="Q140:U140"/>
    <mergeCell ref="V140:Z140"/>
    <mergeCell ref="AA140:AF140"/>
    <mergeCell ref="AG140:AJ140"/>
    <mergeCell ref="AK140:AQ140"/>
    <mergeCell ref="AR140:AW140"/>
    <mergeCell ref="AX140:AZ140"/>
    <mergeCell ref="BA140:BD140"/>
    <mergeCell ref="BE140:BJ140"/>
    <mergeCell ref="BK140:BM140"/>
    <mergeCell ref="BN140:BQ140"/>
    <mergeCell ref="BR140:BW140"/>
    <mergeCell ref="BX140:BZ140"/>
    <mergeCell ref="CA140:CD140"/>
    <mergeCell ref="M141:P141"/>
    <mergeCell ref="Q141:U141"/>
    <mergeCell ref="V141:Z141"/>
    <mergeCell ref="AA141:AF141"/>
    <mergeCell ref="AG141:AJ141"/>
    <mergeCell ref="AK141:AQ141"/>
    <mergeCell ref="AR141:AW141"/>
    <mergeCell ref="AR142:AW142"/>
    <mergeCell ref="AX142:AZ142"/>
    <mergeCell ref="AX141:AZ141"/>
    <mergeCell ref="BA141:BD141"/>
    <mergeCell ref="BE141:BJ141"/>
    <mergeCell ref="BK141:BM141"/>
    <mergeCell ref="BA142:BD142"/>
    <mergeCell ref="BE142:BJ142"/>
    <mergeCell ref="BK142:BM142"/>
    <mergeCell ref="BK143:BM143"/>
    <mergeCell ref="BN143:BQ143"/>
    <mergeCell ref="BR143:BW143"/>
    <mergeCell ref="BX143:BZ143"/>
    <mergeCell ref="M142:P142"/>
    <mergeCell ref="Q142:U142"/>
    <mergeCell ref="V142:Z142"/>
    <mergeCell ref="AA142:AF142"/>
    <mergeCell ref="AG142:AJ142"/>
    <mergeCell ref="AK142:AQ142"/>
    <mergeCell ref="CA142:CD142"/>
    <mergeCell ref="A143:L143"/>
    <mergeCell ref="M143:P143"/>
    <mergeCell ref="Q143:U143"/>
    <mergeCell ref="V143:Z143"/>
    <mergeCell ref="AA143:AF143"/>
    <mergeCell ref="A142:L142"/>
    <mergeCell ref="BN142:BQ142"/>
    <mergeCell ref="BR142:BW142"/>
    <mergeCell ref="BX142:BZ142"/>
    <mergeCell ref="AG144:AJ144"/>
    <mergeCell ref="AK144:AQ144"/>
    <mergeCell ref="AR144:AW144"/>
    <mergeCell ref="BA143:BD143"/>
    <mergeCell ref="BE143:BJ143"/>
    <mergeCell ref="AG143:AJ143"/>
    <mergeCell ref="AK143:AQ143"/>
    <mergeCell ref="AR143:AW143"/>
    <mergeCell ref="AX143:AZ143"/>
    <mergeCell ref="AR145:AW145"/>
    <mergeCell ref="AX145:AZ145"/>
    <mergeCell ref="AX144:AZ144"/>
    <mergeCell ref="BA144:BD144"/>
    <mergeCell ref="BE144:BJ144"/>
    <mergeCell ref="BK144:BM144"/>
    <mergeCell ref="BA145:BD145"/>
    <mergeCell ref="BE145:BJ145"/>
    <mergeCell ref="BK145:BM145"/>
    <mergeCell ref="M145:P145"/>
    <mergeCell ref="Q145:U145"/>
    <mergeCell ref="V145:Z145"/>
    <mergeCell ref="AA145:AF145"/>
    <mergeCell ref="AG145:AJ145"/>
    <mergeCell ref="AK145:AQ145"/>
    <mergeCell ref="BN145:BQ145"/>
    <mergeCell ref="BR145:BW145"/>
    <mergeCell ref="BX145:BZ145"/>
    <mergeCell ref="CA145:CD145"/>
    <mergeCell ref="M146:P146"/>
    <mergeCell ref="Q146:U146"/>
    <mergeCell ref="V146:Z146"/>
    <mergeCell ref="AA146:AF146"/>
    <mergeCell ref="AG146:AJ146"/>
    <mergeCell ref="AK146:AQ146"/>
    <mergeCell ref="AR146:AW146"/>
    <mergeCell ref="AX146:AZ146"/>
    <mergeCell ref="BA146:BD146"/>
    <mergeCell ref="BE146:BJ146"/>
    <mergeCell ref="BK146:BM146"/>
    <mergeCell ref="BN146:BQ146"/>
    <mergeCell ref="BR146:BW146"/>
    <mergeCell ref="BX146:BZ146"/>
    <mergeCell ref="CA146:CD146"/>
    <mergeCell ref="M147:P147"/>
    <mergeCell ref="Q147:U147"/>
    <mergeCell ref="V147:Z147"/>
    <mergeCell ref="AA147:AF147"/>
    <mergeCell ref="AG147:AJ147"/>
    <mergeCell ref="AK147:AQ147"/>
    <mergeCell ref="AR147:AW147"/>
    <mergeCell ref="AX147:AZ147"/>
    <mergeCell ref="BA147:BD147"/>
    <mergeCell ref="BE147:BJ147"/>
    <mergeCell ref="BK147:BM147"/>
    <mergeCell ref="BN147:BQ147"/>
    <mergeCell ref="BR147:BW147"/>
    <mergeCell ref="BX147:BZ147"/>
    <mergeCell ref="CA147:CD147"/>
    <mergeCell ref="A148:L148"/>
    <mergeCell ref="M148:P148"/>
    <mergeCell ref="Q148:U148"/>
    <mergeCell ref="V148:Z148"/>
    <mergeCell ref="AA148:AF148"/>
    <mergeCell ref="AG148:AJ148"/>
    <mergeCell ref="AK148:AQ148"/>
    <mergeCell ref="AR148:AW148"/>
    <mergeCell ref="AX148:AZ148"/>
    <mergeCell ref="BA148:BD148"/>
    <mergeCell ref="BE148:BJ148"/>
    <mergeCell ref="BK148:BM148"/>
    <mergeCell ref="BN148:BQ148"/>
    <mergeCell ref="BR148:BW148"/>
    <mergeCell ref="BX148:BZ148"/>
    <mergeCell ref="CA148:CD148"/>
    <mergeCell ref="A149:L149"/>
    <mergeCell ref="M149:P149"/>
    <mergeCell ref="Q149:U149"/>
    <mergeCell ref="V149:Z149"/>
    <mergeCell ref="AA149:AF149"/>
    <mergeCell ref="AG149:AJ149"/>
    <mergeCell ref="AK149:AQ149"/>
    <mergeCell ref="AR149:AW149"/>
    <mergeCell ref="AX149:AZ149"/>
    <mergeCell ref="BA149:BD149"/>
    <mergeCell ref="BE149:BJ149"/>
    <mergeCell ref="BK149:BM149"/>
    <mergeCell ref="BN149:BQ149"/>
    <mergeCell ref="BR149:BW149"/>
    <mergeCell ref="BX149:BZ149"/>
    <mergeCell ref="CA149:CD149"/>
    <mergeCell ref="A150:L150"/>
    <mergeCell ref="M150:P150"/>
    <mergeCell ref="Q150:U150"/>
    <mergeCell ref="V150:Z150"/>
    <mergeCell ref="AA150:AF150"/>
    <mergeCell ref="AG150:AJ150"/>
    <mergeCell ref="AK150:AQ150"/>
    <mergeCell ref="AR150:AW150"/>
    <mergeCell ref="AX150:AZ150"/>
    <mergeCell ref="BA150:BD150"/>
    <mergeCell ref="BE150:BJ150"/>
    <mergeCell ref="BK150:BM150"/>
    <mergeCell ref="BN150:BQ150"/>
    <mergeCell ref="BR150:BW150"/>
    <mergeCell ref="BX150:BZ150"/>
    <mergeCell ref="CA150:CD150"/>
    <mergeCell ref="A151:L151"/>
    <mergeCell ref="M151:P151"/>
    <mergeCell ref="Q151:U151"/>
    <mergeCell ref="V151:Z151"/>
    <mergeCell ref="AA151:AF151"/>
    <mergeCell ref="AG151:AJ151"/>
    <mergeCell ref="AK151:AQ151"/>
    <mergeCell ref="AR151:AW151"/>
    <mergeCell ref="AX151:AZ151"/>
    <mergeCell ref="BA151:BD151"/>
    <mergeCell ref="BE151:BJ151"/>
    <mergeCell ref="BK151:BM151"/>
    <mergeCell ref="BN151:BQ151"/>
    <mergeCell ref="BR151:BW151"/>
    <mergeCell ref="BX151:BZ151"/>
    <mergeCell ref="CA151:CD151"/>
    <mergeCell ref="A152:L152"/>
    <mergeCell ref="M152:P152"/>
    <mergeCell ref="Q152:U152"/>
    <mergeCell ref="V152:Z152"/>
    <mergeCell ref="AA152:AF152"/>
    <mergeCell ref="AG152:AJ152"/>
    <mergeCell ref="AK152:AQ152"/>
    <mergeCell ref="AR152:AW152"/>
    <mergeCell ref="AX152:AZ152"/>
    <mergeCell ref="BA152:BD152"/>
    <mergeCell ref="BE152:BJ152"/>
    <mergeCell ref="BK152:BM152"/>
    <mergeCell ref="BN152:BQ152"/>
    <mergeCell ref="BR152:BW152"/>
    <mergeCell ref="BX152:BZ152"/>
    <mergeCell ref="CA152:CD152"/>
    <mergeCell ref="A153:L153"/>
    <mergeCell ref="M153:P153"/>
    <mergeCell ref="Q153:U153"/>
    <mergeCell ref="V153:Z153"/>
    <mergeCell ref="AA153:AF153"/>
    <mergeCell ref="AG153:AJ153"/>
    <mergeCell ref="AK153:AQ153"/>
    <mergeCell ref="AR153:AW153"/>
    <mergeCell ref="AX153:AZ153"/>
    <mergeCell ref="BA153:BD153"/>
    <mergeCell ref="BE153:BJ153"/>
    <mergeCell ref="BK153:BM153"/>
    <mergeCell ref="BN153:BQ153"/>
    <mergeCell ref="BR153:BW153"/>
    <mergeCell ref="BX153:BZ153"/>
    <mergeCell ref="CA153:CD153"/>
    <mergeCell ref="A154:L154"/>
    <mergeCell ref="M154:P154"/>
    <mergeCell ref="Q154:U154"/>
    <mergeCell ref="V154:Z154"/>
    <mergeCell ref="AA154:AF154"/>
    <mergeCell ref="AG154:AJ154"/>
    <mergeCell ref="AK154:AQ154"/>
    <mergeCell ref="AR154:AW154"/>
    <mergeCell ref="AX154:AZ154"/>
    <mergeCell ref="BA154:BD154"/>
    <mergeCell ref="BE154:BJ154"/>
    <mergeCell ref="BK154:BM154"/>
    <mergeCell ref="BN154:BQ154"/>
    <mergeCell ref="BR154:BW154"/>
    <mergeCell ref="BX154:BZ154"/>
    <mergeCell ref="CA154:CD154"/>
    <mergeCell ref="A155:L155"/>
    <mergeCell ref="M155:P155"/>
    <mergeCell ref="Q155:U155"/>
    <mergeCell ref="V155:Z155"/>
    <mergeCell ref="AA155:AF155"/>
    <mergeCell ref="AG155:AJ155"/>
    <mergeCell ref="AK155:AQ155"/>
    <mergeCell ref="AR155:AW155"/>
    <mergeCell ref="AX155:AZ155"/>
    <mergeCell ref="BA155:BD155"/>
    <mergeCell ref="BE155:BJ155"/>
    <mergeCell ref="BK155:BM155"/>
    <mergeCell ref="BN155:BQ155"/>
    <mergeCell ref="BR155:BW155"/>
    <mergeCell ref="BX155:BZ155"/>
    <mergeCell ref="CA155:CD155"/>
    <mergeCell ref="A156:L156"/>
    <mergeCell ref="M156:P156"/>
    <mergeCell ref="Q156:U156"/>
    <mergeCell ref="V156:Z156"/>
    <mergeCell ref="AA156:AF156"/>
    <mergeCell ref="AG156:AJ156"/>
    <mergeCell ref="AK156:AQ156"/>
    <mergeCell ref="AR156:AW156"/>
    <mergeCell ref="AX156:AZ156"/>
    <mergeCell ref="BA156:BD156"/>
    <mergeCell ref="BE156:BJ156"/>
    <mergeCell ref="BK156:BM156"/>
    <mergeCell ref="BN156:BQ156"/>
    <mergeCell ref="BR156:BW156"/>
    <mergeCell ref="BX156:BZ156"/>
    <mergeCell ref="CA156:CD156"/>
    <mergeCell ref="A157:L157"/>
    <mergeCell ref="M157:P157"/>
    <mergeCell ref="Q157:U157"/>
    <mergeCell ref="V157:Z157"/>
    <mergeCell ref="AA157:AF157"/>
    <mergeCell ref="AG157:AJ157"/>
    <mergeCell ref="AK157:AQ157"/>
    <mergeCell ref="AR157:AW157"/>
    <mergeCell ref="AX157:AZ157"/>
    <mergeCell ref="BA157:BD157"/>
    <mergeCell ref="BE157:BJ157"/>
    <mergeCell ref="BK157:BM157"/>
    <mergeCell ref="BN157:BQ157"/>
    <mergeCell ref="BR157:BW157"/>
    <mergeCell ref="BX157:BZ157"/>
    <mergeCell ref="CA157:CD157"/>
    <mergeCell ref="A158:L158"/>
    <mergeCell ref="M158:P158"/>
    <mergeCell ref="Q158:U158"/>
    <mergeCell ref="V158:Z158"/>
    <mergeCell ref="AA158:AF158"/>
    <mergeCell ref="AG158:AJ158"/>
    <mergeCell ref="AK158:AQ158"/>
    <mergeCell ref="AR158:AW158"/>
    <mergeCell ref="AX158:AZ158"/>
    <mergeCell ref="BA158:BD158"/>
    <mergeCell ref="BE158:BJ158"/>
    <mergeCell ref="BK158:BM158"/>
    <mergeCell ref="BN158:BQ158"/>
    <mergeCell ref="BR158:BW158"/>
    <mergeCell ref="BX158:BZ158"/>
    <mergeCell ref="CA158:CD158"/>
    <mergeCell ref="A159:L159"/>
    <mergeCell ref="M159:P159"/>
    <mergeCell ref="Q159:U159"/>
    <mergeCell ref="V159:Z159"/>
    <mergeCell ref="AA159:AF159"/>
    <mergeCell ref="AG159:AJ159"/>
    <mergeCell ref="AK159:AQ159"/>
    <mergeCell ref="AR159:AW159"/>
    <mergeCell ref="AX159:AZ159"/>
    <mergeCell ref="BA159:BD159"/>
    <mergeCell ref="BE159:BJ159"/>
    <mergeCell ref="BK159:BM159"/>
    <mergeCell ref="BN159:BQ159"/>
    <mergeCell ref="BR159:BW159"/>
    <mergeCell ref="BX159:BZ159"/>
    <mergeCell ref="CA159:CD159"/>
    <mergeCell ref="A160:L160"/>
    <mergeCell ref="M160:P160"/>
    <mergeCell ref="Q160:U160"/>
    <mergeCell ref="V160:Z160"/>
    <mergeCell ref="AA160:AF160"/>
    <mergeCell ref="AG160:AJ160"/>
    <mergeCell ref="AK160:AQ160"/>
    <mergeCell ref="AR160:AW160"/>
    <mergeCell ref="AX160:AZ160"/>
    <mergeCell ref="BA160:BD160"/>
    <mergeCell ref="BE160:BJ160"/>
    <mergeCell ref="BK160:BM160"/>
    <mergeCell ref="BN160:BQ160"/>
    <mergeCell ref="BR160:BW160"/>
    <mergeCell ref="BX160:BZ160"/>
    <mergeCell ref="CA160:CD160"/>
    <mergeCell ref="A161:L161"/>
    <mergeCell ref="M161:P161"/>
    <mergeCell ref="Q161:U161"/>
    <mergeCell ref="V161:Z161"/>
    <mergeCell ref="AA161:AF161"/>
    <mergeCell ref="AG161:AJ161"/>
    <mergeCell ref="AK161:AQ161"/>
    <mergeCell ref="AR161:AW161"/>
    <mergeCell ref="AX161:AZ161"/>
    <mergeCell ref="BA161:BD161"/>
    <mergeCell ref="BE161:BJ161"/>
    <mergeCell ref="BK161:BM161"/>
    <mergeCell ref="BN161:BQ161"/>
    <mergeCell ref="BR161:BW161"/>
    <mergeCell ref="BX161:BZ161"/>
    <mergeCell ref="CA161:CD161"/>
    <mergeCell ref="A162:L162"/>
    <mergeCell ref="M162:P162"/>
    <mergeCell ref="Q162:U162"/>
    <mergeCell ref="V162:Z162"/>
    <mergeCell ref="AA162:AF162"/>
    <mergeCell ref="AG162:AJ162"/>
    <mergeCell ref="AK162:AQ162"/>
    <mergeCell ref="AR162:AW162"/>
    <mergeCell ref="AX162:AZ162"/>
    <mergeCell ref="BA162:BD162"/>
    <mergeCell ref="BE162:BJ162"/>
    <mergeCell ref="BK162:BM162"/>
    <mergeCell ref="BN162:BQ162"/>
    <mergeCell ref="BR162:BW162"/>
    <mergeCell ref="BX162:BZ162"/>
    <mergeCell ref="CA162:CD162"/>
    <mergeCell ref="A163:L163"/>
    <mergeCell ref="M163:P163"/>
    <mergeCell ref="Q163:U163"/>
    <mergeCell ref="V163:Z163"/>
    <mergeCell ref="AA163:AF163"/>
    <mergeCell ref="AG163:AJ163"/>
    <mergeCell ref="AK163:AQ163"/>
    <mergeCell ref="AR163:AW163"/>
    <mergeCell ref="AX163:AZ163"/>
    <mergeCell ref="BA163:BD163"/>
    <mergeCell ref="BE163:BJ163"/>
    <mergeCell ref="BK163:BM163"/>
    <mergeCell ref="BN163:BQ163"/>
    <mergeCell ref="BR163:BW163"/>
    <mergeCell ref="BX163:BZ163"/>
    <mergeCell ref="CA163:CD163"/>
    <mergeCell ref="A164:L164"/>
    <mergeCell ref="M164:P164"/>
    <mergeCell ref="Q164:U164"/>
    <mergeCell ref="V164:Z164"/>
    <mergeCell ref="AA164:AF164"/>
    <mergeCell ref="AG164:AJ164"/>
    <mergeCell ref="AK164:AQ164"/>
    <mergeCell ref="AR164:AW164"/>
    <mergeCell ref="AX164:AZ164"/>
    <mergeCell ref="BA164:BD164"/>
    <mergeCell ref="BE164:BJ164"/>
    <mergeCell ref="BK164:BM164"/>
    <mergeCell ref="BN164:BQ164"/>
    <mergeCell ref="BR164:BW164"/>
    <mergeCell ref="BX164:BZ164"/>
    <mergeCell ref="CA164:CD164"/>
    <mergeCell ref="A165:L165"/>
    <mergeCell ref="M165:P165"/>
    <mergeCell ref="Q165:U165"/>
    <mergeCell ref="V165:Z165"/>
    <mergeCell ref="AA165:AF165"/>
    <mergeCell ref="AG165:AJ165"/>
    <mergeCell ref="AK165:AQ165"/>
    <mergeCell ref="AR165:AW165"/>
    <mergeCell ref="AX165:AZ165"/>
    <mergeCell ref="BA165:BD165"/>
    <mergeCell ref="BE165:BJ165"/>
    <mergeCell ref="BK165:BM165"/>
    <mergeCell ref="BN165:BQ165"/>
    <mergeCell ref="BR165:BW165"/>
    <mergeCell ref="BX165:BZ165"/>
    <mergeCell ref="CA165:CD165"/>
    <mergeCell ref="A166:L166"/>
    <mergeCell ref="M166:P166"/>
    <mergeCell ref="Q166:U166"/>
    <mergeCell ref="V166:Z166"/>
    <mergeCell ref="AA166:AF166"/>
    <mergeCell ref="AG166:AJ166"/>
    <mergeCell ref="AK166:AQ166"/>
    <mergeCell ref="AR166:AW166"/>
    <mergeCell ref="AX166:AZ166"/>
    <mergeCell ref="BA166:BD166"/>
    <mergeCell ref="BE166:BJ166"/>
    <mergeCell ref="BK166:BM166"/>
    <mergeCell ref="BN166:BQ166"/>
    <mergeCell ref="BR166:BW166"/>
    <mergeCell ref="BX166:BZ166"/>
    <mergeCell ref="CA166:CD166"/>
    <mergeCell ref="A167:L167"/>
    <mergeCell ref="M167:P167"/>
    <mergeCell ref="Q167:U167"/>
    <mergeCell ref="V167:Z167"/>
    <mergeCell ref="AA167:AF167"/>
    <mergeCell ref="AG167:AJ167"/>
    <mergeCell ref="AK167:AQ167"/>
    <mergeCell ref="AR167:AW167"/>
    <mergeCell ref="AX167:AZ167"/>
    <mergeCell ref="BA167:BD167"/>
    <mergeCell ref="BE167:BJ167"/>
    <mergeCell ref="BK167:BM167"/>
    <mergeCell ref="BN167:BQ167"/>
    <mergeCell ref="BR167:BW167"/>
    <mergeCell ref="BR168:BW168"/>
    <mergeCell ref="BX167:BZ167"/>
    <mergeCell ref="CA167:CD167"/>
    <mergeCell ref="A168:L168"/>
    <mergeCell ref="M168:P168"/>
    <mergeCell ref="Q168:U168"/>
    <mergeCell ref="V168:Z168"/>
    <mergeCell ref="AA168:AF168"/>
    <mergeCell ref="AG168:AJ168"/>
    <mergeCell ref="AK168:AQ168"/>
    <mergeCell ref="AR169:AW169"/>
    <mergeCell ref="AX168:AZ168"/>
    <mergeCell ref="BA168:BD168"/>
    <mergeCell ref="BE168:BJ168"/>
    <mergeCell ref="BK168:BM168"/>
    <mergeCell ref="BN168:BQ168"/>
    <mergeCell ref="AR168:AW168"/>
    <mergeCell ref="BR169:BW169"/>
    <mergeCell ref="BX168:BZ168"/>
    <mergeCell ref="CA168:CD168"/>
    <mergeCell ref="A169:L169"/>
    <mergeCell ref="M169:P169"/>
    <mergeCell ref="Q169:U169"/>
    <mergeCell ref="V169:Z169"/>
    <mergeCell ref="AA169:AF169"/>
    <mergeCell ref="AG169:AJ169"/>
    <mergeCell ref="AK169:AQ169"/>
    <mergeCell ref="CA169:CD169"/>
    <mergeCell ref="A170:L170"/>
    <mergeCell ref="M170:P170"/>
    <mergeCell ref="Q170:U170"/>
    <mergeCell ref="V170:Z170"/>
    <mergeCell ref="AA170:AF170"/>
    <mergeCell ref="AG170:AJ170"/>
    <mergeCell ref="AK170:AQ170"/>
    <mergeCell ref="AR170:AW170"/>
    <mergeCell ref="AX169:AZ169"/>
    <mergeCell ref="BA170:BD170"/>
    <mergeCell ref="BE170:BJ170"/>
    <mergeCell ref="BK170:BM170"/>
    <mergeCell ref="BN170:BQ170"/>
    <mergeCell ref="BR170:BW170"/>
    <mergeCell ref="BX169:BZ169"/>
    <mergeCell ref="BA169:BD169"/>
    <mergeCell ref="BE169:BJ169"/>
    <mergeCell ref="BK169:BM169"/>
    <mergeCell ref="BN169:BQ169"/>
    <mergeCell ref="CA170:CD170"/>
    <mergeCell ref="M171:P171"/>
    <mergeCell ref="Q171:U171"/>
    <mergeCell ref="V171:Z171"/>
    <mergeCell ref="AA171:AF171"/>
    <mergeCell ref="AG171:AJ171"/>
    <mergeCell ref="AK171:AQ171"/>
    <mergeCell ref="AR171:AW171"/>
    <mergeCell ref="AX171:AZ171"/>
    <mergeCell ref="AX170:AZ170"/>
    <mergeCell ref="BE171:BJ171"/>
    <mergeCell ref="BK171:BM171"/>
    <mergeCell ref="BN171:BQ171"/>
    <mergeCell ref="BR171:BW171"/>
    <mergeCell ref="BX171:BZ171"/>
    <mergeCell ref="BX170:BZ170"/>
    <mergeCell ref="AG172:AJ172"/>
    <mergeCell ref="AK172:AQ172"/>
    <mergeCell ref="AR172:AW172"/>
    <mergeCell ref="AX172:AZ172"/>
    <mergeCell ref="BA172:BD172"/>
    <mergeCell ref="BA171:BD171"/>
    <mergeCell ref="BK172:BM172"/>
    <mergeCell ref="BN172:BQ172"/>
    <mergeCell ref="BR172:BW172"/>
    <mergeCell ref="BX172:BZ172"/>
    <mergeCell ref="CA172:CD172"/>
    <mergeCell ref="CA171:CD171"/>
    <mergeCell ref="M173:P173"/>
    <mergeCell ref="Q173:U173"/>
    <mergeCell ref="V173:Z173"/>
    <mergeCell ref="AA173:AF173"/>
    <mergeCell ref="AG173:AJ173"/>
    <mergeCell ref="BE172:BJ172"/>
    <mergeCell ref="M172:P172"/>
    <mergeCell ref="Q172:U172"/>
    <mergeCell ref="V172:Z172"/>
    <mergeCell ref="AA172:AF172"/>
    <mergeCell ref="AK173:AQ173"/>
    <mergeCell ref="AR173:AW173"/>
    <mergeCell ref="AX173:AZ173"/>
    <mergeCell ref="BA173:BD173"/>
    <mergeCell ref="BE173:BJ173"/>
    <mergeCell ref="BK173:BM173"/>
    <mergeCell ref="BN173:BQ173"/>
    <mergeCell ref="BR173:BW173"/>
    <mergeCell ref="BX173:BZ173"/>
    <mergeCell ref="CA173:CD173"/>
    <mergeCell ref="M174:P174"/>
    <mergeCell ref="Q174:U174"/>
    <mergeCell ref="V174:Z174"/>
    <mergeCell ref="AA174:AF174"/>
    <mergeCell ref="AG174:AJ174"/>
    <mergeCell ref="AK174:AQ174"/>
    <mergeCell ref="AR174:AW174"/>
    <mergeCell ref="AX174:AZ174"/>
    <mergeCell ref="BA174:BD174"/>
    <mergeCell ref="BE174:BJ174"/>
    <mergeCell ref="BK174:BM174"/>
    <mergeCell ref="BN174:BQ174"/>
    <mergeCell ref="BR174:BW174"/>
    <mergeCell ref="BX174:BZ174"/>
    <mergeCell ref="CA174:CD174"/>
    <mergeCell ref="AA175:AF175"/>
    <mergeCell ref="AG175:AJ175"/>
    <mergeCell ref="AK175:AQ175"/>
    <mergeCell ref="AR175:AW175"/>
    <mergeCell ref="AX175:AZ175"/>
    <mergeCell ref="BA175:BD175"/>
    <mergeCell ref="BE175:BJ175"/>
    <mergeCell ref="BK175:BM175"/>
    <mergeCell ref="BN175:BQ175"/>
    <mergeCell ref="BR175:BW175"/>
    <mergeCell ref="BX175:BZ175"/>
    <mergeCell ref="CA175:CD175"/>
    <mergeCell ref="BK176:BM176"/>
    <mergeCell ref="BR176:BW176"/>
    <mergeCell ref="BX176:BZ176"/>
    <mergeCell ref="CA176:CD176"/>
    <mergeCell ref="BK177:BM177"/>
    <mergeCell ref="BN176:BQ176"/>
    <mergeCell ref="Q176:U176"/>
    <mergeCell ref="V176:Z176"/>
    <mergeCell ref="AA176:AF176"/>
    <mergeCell ref="AG176:AJ176"/>
    <mergeCell ref="AK176:AQ176"/>
    <mergeCell ref="AR176:AW176"/>
    <mergeCell ref="Q177:U177"/>
    <mergeCell ref="V177:Z177"/>
    <mergeCell ref="AA177:AF177"/>
    <mergeCell ref="AX176:AZ176"/>
    <mergeCell ref="BA176:BD176"/>
    <mergeCell ref="BE176:BJ176"/>
    <mergeCell ref="AK177:AQ177"/>
    <mergeCell ref="AR177:AW177"/>
    <mergeCell ref="AX177:AZ177"/>
    <mergeCell ref="BA177:BD177"/>
    <mergeCell ref="BE177:BJ177"/>
    <mergeCell ref="AG177:AJ177"/>
    <mergeCell ref="BN177:BQ177"/>
    <mergeCell ref="BR177:BW177"/>
    <mergeCell ref="BX177:BZ177"/>
    <mergeCell ref="CA177:CD177"/>
    <mergeCell ref="A178:L178"/>
    <mergeCell ref="M178:P178"/>
    <mergeCell ref="Q178:U178"/>
    <mergeCell ref="V178:Z178"/>
    <mergeCell ref="AA178:AF178"/>
    <mergeCell ref="AG178:AJ178"/>
    <mergeCell ref="BX178:BZ178"/>
    <mergeCell ref="CA178:CD178"/>
    <mergeCell ref="A179:L179"/>
    <mergeCell ref="M179:P179"/>
    <mergeCell ref="Q179:U179"/>
    <mergeCell ref="V179:Z179"/>
    <mergeCell ref="AA179:AF179"/>
    <mergeCell ref="AG179:AJ179"/>
    <mergeCell ref="AK178:AQ178"/>
    <mergeCell ref="BK178:BM178"/>
    <mergeCell ref="BN178:BQ178"/>
    <mergeCell ref="AR178:AW178"/>
    <mergeCell ref="AX178:AZ178"/>
    <mergeCell ref="BA178:BD178"/>
    <mergeCell ref="BE178:BJ178"/>
    <mergeCell ref="BR178:BW178"/>
    <mergeCell ref="AK179:AQ179"/>
    <mergeCell ref="AR179:AW179"/>
    <mergeCell ref="AX179:AZ179"/>
    <mergeCell ref="BA179:BD179"/>
    <mergeCell ref="BE179:BJ179"/>
    <mergeCell ref="BK179:BM179"/>
    <mergeCell ref="BA213:BD213"/>
    <mergeCell ref="BE213:BJ213"/>
    <mergeCell ref="BN179:BQ179"/>
    <mergeCell ref="BR179:BW179"/>
    <mergeCell ref="BX179:BZ179"/>
    <mergeCell ref="CA179:CD179"/>
    <mergeCell ref="BE180:BJ180"/>
    <mergeCell ref="BK180:BM180"/>
    <mergeCell ref="BN180:BQ180"/>
    <mergeCell ref="BR180:BW180"/>
    <mergeCell ref="A100:E100"/>
    <mergeCell ref="F100:J100"/>
    <mergeCell ref="K100:Q100"/>
    <mergeCell ref="R100:V100"/>
    <mergeCell ref="A101:E101"/>
    <mergeCell ref="F101:J101"/>
    <mergeCell ref="K101:Q101"/>
    <mergeCell ref="R101:V101"/>
    <mergeCell ref="W101:AE101"/>
    <mergeCell ref="A102:E102"/>
    <mergeCell ref="F102:J102"/>
    <mergeCell ref="K102:Q102"/>
    <mergeCell ref="R102:V102"/>
    <mergeCell ref="W102:AE102"/>
    <mergeCell ref="AF102:AK102"/>
    <mergeCell ref="AL102:AQ102"/>
    <mergeCell ref="AR102:AV102"/>
    <mergeCell ref="AW102:BB102"/>
    <mergeCell ref="BC102:BH102"/>
    <mergeCell ref="BI102:BM102"/>
    <mergeCell ref="A103:E103"/>
    <mergeCell ref="F103:J103"/>
    <mergeCell ref="K103:Q103"/>
    <mergeCell ref="R103:V103"/>
    <mergeCell ref="W103:AE103"/>
    <mergeCell ref="AF103:AK103"/>
    <mergeCell ref="AL103:AQ103"/>
    <mergeCell ref="AR103:AV103"/>
    <mergeCell ref="AW103:BB103"/>
    <mergeCell ref="BC103:BH103"/>
    <mergeCell ref="BI103:BM103"/>
    <mergeCell ref="BN103:BS103"/>
    <mergeCell ref="BT103:BY103"/>
    <mergeCell ref="BZ103:CD103"/>
    <mergeCell ref="A104:E104"/>
    <mergeCell ref="F104:J104"/>
    <mergeCell ref="K104:Q104"/>
    <mergeCell ref="R104:V104"/>
    <mergeCell ref="W104:AE104"/>
    <mergeCell ref="AF104:AK104"/>
    <mergeCell ref="AL104:AQ104"/>
    <mergeCell ref="AR104:AV104"/>
    <mergeCell ref="AW104:BB104"/>
    <mergeCell ref="BC104:BH104"/>
    <mergeCell ref="BI104:BM104"/>
    <mergeCell ref="BN104:BS104"/>
    <mergeCell ref="BT104:BY104"/>
    <mergeCell ref="BZ104:CD104"/>
    <mergeCell ref="A105:E105"/>
    <mergeCell ref="F105:J105"/>
    <mergeCell ref="K105:Q105"/>
    <mergeCell ref="R105:V105"/>
    <mergeCell ref="W105:AE105"/>
    <mergeCell ref="AF105:AK105"/>
    <mergeCell ref="AL105:AQ105"/>
    <mergeCell ref="AR105:AV105"/>
    <mergeCell ref="AW105:BB105"/>
    <mergeCell ref="BC105:BH105"/>
    <mergeCell ref="BI105:BM105"/>
    <mergeCell ref="BN105:BS105"/>
    <mergeCell ref="BT105:BY105"/>
    <mergeCell ref="BZ105:CD105"/>
    <mergeCell ref="A106:E106"/>
    <mergeCell ref="F106:J106"/>
    <mergeCell ref="K106:Q106"/>
    <mergeCell ref="R106:V106"/>
    <mergeCell ref="W106:AE106"/>
    <mergeCell ref="AF106:AK106"/>
    <mergeCell ref="AL106:AQ106"/>
    <mergeCell ref="AR106:AV106"/>
    <mergeCell ref="AW106:BB106"/>
    <mergeCell ref="BC106:BH106"/>
    <mergeCell ref="BI106:BM106"/>
    <mergeCell ref="BN106:BS106"/>
    <mergeCell ref="BT106:BY106"/>
    <mergeCell ref="BZ106:CD106"/>
    <mergeCell ref="A107:E107"/>
    <mergeCell ref="F107:J107"/>
    <mergeCell ref="K107:Q107"/>
    <mergeCell ref="R107:V107"/>
    <mergeCell ref="W107:AE107"/>
    <mergeCell ref="AF107:AK107"/>
    <mergeCell ref="AL107:AQ107"/>
    <mergeCell ref="AR107:AV107"/>
    <mergeCell ref="AW107:BB107"/>
    <mergeCell ref="BT107:BY107"/>
    <mergeCell ref="BZ107:CD107"/>
    <mergeCell ref="BC107:BH107"/>
    <mergeCell ref="BI107:BM107"/>
    <mergeCell ref="BN107:BS107"/>
    <mergeCell ref="A108:E108"/>
    <mergeCell ref="F108:J108"/>
    <mergeCell ref="K108:Q108"/>
    <mergeCell ref="R108:V108"/>
    <mergeCell ref="W108:AE108"/>
    <mergeCell ref="AF108:AK108"/>
    <mergeCell ref="AL108:AQ108"/>
    <mergeCell ref="AR108:AV108"/>
    <mergeCell ref="BT108:BY108"/>
    <mergeCell ref="BZ108:CD108"/>
    <mergeCell ref="A109:E109"/>
    <mergeCell ref="F109:J109"/>
    <mergeCell ref="K109:Q109"/>
    <mergeCell ref="R109:V109"/>
    <mergeCell ref="W109:AE109"/>
    <mergeCell ref="AF109:AK109"/>
    <mergeCell ref="AL109:AQ109"/>
    <mergeCell ref="AR109:AV109"/>
    <mergeCell ref="BT109:BY109"/>
    <mergeCell ref="BZ109:CD109"/>
    <mergeCell ref="A110:E110"/>
    <mergeCell ref="F110:J110"/>
    <mergeCell ref="K110:Q110"/>
    <mergeCell ref="R110:V110"/>
    <mergeCell ref="W110:AE110"/>
    <mergeCell ref="AF110:AK110"/>
    <mergeCell ref="AL110:AQ110"/>
    <mergeCell ref="AR110:AV110"/>
    <mergeCell ref="BT110:BY110"/>
    <mergeCell ref="BZ110:CD110"/>
    <mergeCell ref="A111:E111"/>
    <mergeCell ref="F111:J111"/>
    <mergeCell ref="K111:Q111"/>
    <mergeCell ref="R111:V111"/>
    <mergeCell ref="W111:AE111"/>
    <mergeCell ref="AF111:AK111"/>
    <mergeCell ref="AL111:AQ111"/>
    <mergeCell ref="AR111:AV111"/>
    <mergeCell ref="BT111:BY111"/>
    <mergeCell ref="BZ111:CD111"/>
    <mergeCell ref="A112:E112"/>
    <mergeCell ref="F112:J112"/>
    <mergeCell ref="K112:Q112"/>
    <mergeCell ref="R112:V112"/>
    <mergeCell ref="W112:AE112"/>
    <mergeCell ref="AF112:AK112"/>
    <mergeCell ref="AL112:AQ112"/>
    <mergeCell ref="AR112:AV112"/>
    <mergeCell ref="BT112:BY112"/>
    <mergeCell ref="BZ112:CD112"/>
    <mergeCell ref="A113:E113"/>
    <mergeCell ref="F113:J113"/>
    <mergeCell ref="K113:Q113"/>
    <mergeCell ref="R113:V113"/>
    <mergeCell ref="W113:AE113"/>
    <mergeCell ref="AF113:AK113"/>
    <mergeCell ref="AL113:AQ113"/>
    <mergeCell ref="AR113:AV113"/>
    <mergeCell ref="BT113:BY113"/>
    <mergeCell ref="BZ113:CD113"/>
    <mergeCell ref="A114:E114"/>
    <mergeCell ref="F114:J114"/>
    <mergeCell ref="K114:Q114"/>
    <mergeCell ref="R114:V114"/>
    <mergeCell ref="W114:AE114"/>
    <mergeCell ref="AF114:AK114"/>
    <mergeCell ref="AL114:AQ114"/>
    <mergeCell ref="AR114:AV114"/>
    <mergeCell ref="BT114:BY114"/>
    <mergeCell ref="BZ114:CD114"/>
    <mergeCell ref="A115:E115"/>
    <mergeCell ref="F115:J115"/>
    <mergeCell ref="K115:Q115"/>
    <mergeCell ref="R115:V115"/>
    <mergeCell ref="W115:AE115"/>
    <mergeCell ref="AF115:AK115"/>
    <mergeCell ref="AL115:AQ115"/>
    <mergeCell ref="AR115:AV115"/>
    <mergeCell ref="BT115:BY115"/>
    <mergeCell ref="BZ115:CD115"/>
    <mergeCell ref="A116:E116"/>
    <mergeCell ref="F116:J116"/>
    <mergeCell ref="K116:Q116"/>
    <mergeCell ref="R116:V116"/>
    <mergeCell ref="W116:AE116"/>
    <mergeCell ref="AF116:AK116"/>
    <mergeCell ref="AL116:AQ116"/>
    <mergeCell ref="AR116:AV116"/>
    <mergeCell ref="BT116:BY116"/>
    <mergeCell ref="BZ116:CD116"/>
    <mergeCell ref="A117:E117"/>
    <mergeCell ref="F117:J117"/>
    <mergeCell ref="K117:Q117"/>
    <mergeCell ref="R117:V117"/>
    <mergeCell ref="W117:AE117"/>
    <mergeCell ref="AF117:AK117"/>
    <mergeCell ref="AL117:AQ117"/>
    <mergeCell ref="AR117:AV117"/>
    <mergeCell ref="BT117:BY117"/>
    <mergeCell ref="BZ117:CD117"/>
    <mergeCell ref="A118:E118"/>
    <mergeCell ref="F118:J118"/>
    <mergeCell ref="K118:Q118"/>
    <mergeCell ref="R118:V118"/>
    <mergeCell ref="W118:AE118"/>
    <mergeCell ref="AF118:AK118"/>
    <mergeCell ref="AL118:AQ118"/>
    <mergeCell ref="AR118:AV118"/>
    <mergeCell ref="BT118:BY118"/>
    <mergeCell ref="BZ118:CD118"/>
    <mergeCell ref="A119:E119"/>
    <mergeCell ref="F119:J119"/>
    <mergeCell ref="K119:Q119"/>
    <mergeCell ref="R119:V119"/>
    <mergeCell ref="W119:AE119"/>
    <mergeCell ref="AF119:AK119"/>
    <mergeCell ref="AL119:AQ119"/>
    <mergeCell ref="AR119:AV119"/>
    <mergeCell ref="BT119:BY119"/>
    <mergeCell ref="BZ119:CD119"/>
    <mergeCell ref="W120:AE120"/>
    <mergeCell ref="AF120:AK120"/>
    <mergeCell ref="AL120:AQ120"/>
    <mergeCell ref="AR120:AV120"/>
    <mergeCell ref="AW120:BB120"/>
    <mergeCell ref="BC120:BH120"/>
    <mergeCell ref="BI120:BM120"/>
    <mergeCell ref="BN120:BS120"/>
    <mergeCell ref="BT120:BY120"/>
    <mergeCell ref="BZ120:CD120"/>
    <mergeCell ref="AF121:AK121"/>
    <mergeCell ref="AL121:AQ121"/>
    <mergeCell ref="AR121:AV121"/>
    <mergeCell ref="AW121:BB121"/>
    <mergeCell ref="BC121:BH121"/>
    <mergeCell ref="BI121:BM121"/>
    <mergeCell ref="BN121:BS121"/>
    <mergeCell ref="BT121:BY121"/>
    <mergeCell ref="BZ121:CD121"/>
    <mergeCell ref="A123:CD123"/>
    <mergeCell ref="A125:L128"/>
    <mergeCell ref="M125:P128"/>
    <mergeCell ref="Q125:AJ127"/>
    <mergeCell ref="AK125:AQ128"/>
    <mergeCell ref="AR125:CD125"/>
    <mergeCell ref="AX126:AY126"/>
    <mergeCell ref="BK126:BL126"/>
    <mergeCell ref="BX126:BY126"/>
    <mergeCell ref="BR127:CD127"/>
    <mergeCell ref="A138:L138"/>
    <mergeCell ref="A139:L139"/>
    <mergeCell ref="A141:L141"/>
    <mergeCell ref="BX141:BZ141"/>
    <mergeCell ref="CA141:CD141"/>
    <mergeCell ref="BN141:BQ141"/>
    <mergeCell ref="BR141:BW141"/>
    <mergeCell ref="A144:L144"/>
    <mergeCell ref="BX144:BZ144"/>
    <mergeCell ref="CA144:CD144"/>
    <mergeCell ref="BN144:BQ144"/>
    <mergeCell ref="BR144:BW144"/>
    <mergeCell ref="CA143:CD143"/>
    <mergeCell ref="M144:P144"/>
    <mergeCell ref="Q144:U144"/>
    <mergeCell ref="V144:Z144"/>
    <mergeCell ref="AA144:AF144"/>
    <mergeCell ref="A145:L145"/>
    <mergeCell ref="A146:L146"/>
    <mergeCell ref="A147:L147"/>
    <mergeCell ref="A171:L171"/>
    <mergeCell ref="A172:L172"/>
    <mergeCell ref="A174:L174"/>
    <mergeCell ref="A173:L173"/>
    <mergeCell ref="A175:L175"/>
    <mergeCell ref="A176:L176"/>
    <mergeCell ref="A177:L177"/>
    <mergeCell ref="A181:L181"/>
    <mergeCell ref="A182:L182"/>
    <mergeCell ref="A192:L192"/>
    <mergeCell ref="A180:L180"/>
    <mergeCell ref="A183:L183"/>
    <mergeCell ref="A193:L193"/>
    <mergeCell ref="A194:L194"/>
    <mergeCell ref="A196:L196"/>
    <mergeCell ref="A197:L197"/>
    <mergeCell ref="A200:L200"/>
    <mergeCell ref="A201:L201"/>
    <mergeCell ref="A195:L195"/>
    <mergeCell ref="A202:L202"/>
    <mergeCell ref="A204:L204"/>
    <mergeCell ref="A205:L205"/>
    <mergeCell ref="A210:L210"/>
    <mergeCell ref="M210:P210"/>
    <mergeCell ref="Q210:U210"/>
    <mergeCell ref="A206:L206"/>
    <mergeCell ref="M206:P206"/>
    <mergeCell ref="Q206:U206"/>
    <mergeCell ref="V210:Z210"/>
    <mergeCell ref="AA210:AF210"/>
    <mergeCell ref="AG210:AJ210"/>
    <mergeCell ref="AK210:AQ210"/>
    <mergeCell ref="AR210:AW210"/>
    <mergeCell ref="AX210:AZ210"/>
    <mergeCell ref="BA210:BD210"/>
    <mergeCell ref="BE210:BJ210"/>
    <mergeCell ref="BK210:BM210"/>
    <mergeCell ref="BN210:BQ210"/>
    <mergeCell ref="BR210:BW210"/>
    <mergeCell ref="BX210:BZ210"/>
    <mergeCell ref="CA210:CD210"/>
    <mergeCell ref="A211:L211"/>
    <mergeCell ref="M211:P211"/>
    <mergeCell ref="Q211:U211"/>
    <mergeCell ref="V211:Z211"/>
    <mergeCell ref="AA211:AF211"/>
    <mergeCell ref="AG211:AJ211"/>
    <mergeCell ref="AK211:AQ211"/>
    <mergeCell ref="AR211:AW211"/>
    <mergeCell ref="AX211:AZ211"/>
    <mergeCell ref="BA211:BD211"/>
    <mergeCell ref="BE211:BJ211"/>
    <mergeCell ref="BK211:BM211"/>
    <mergeCell ref="BN211:BQ211"/>
    <mergeCell ref="BR211:BW211"/>
    <mergeCell ref="BX211:BZ211"/>
    <mergeCell ref="CA211:CD211"/>
    <mergeCell ref="A212:L212"/>
    <mergeCell ref="M212:P212"/>
    <mergeCell ref="Q212:U212"/>
    <mergeCell ref="V212:Z212"/>
    <mergeCell ref="AA212:AF212"/>
    <mergeCell ref="AG212:AJ212"/>
    <mergeCell ref="AK212:AQ212"/>
    <mergeCell ref="AR212:AW212"/>
    <mergeCell ref="AX212:AZ212"/>
    <mergeCell ref="BA212:BD212"/>
    <mergeCell ref="BE212:BJ212"/>
    <mergeCell ref="BK212:BM212"/>
    <mergeCell ref="BN212:BQ212"/>
    <mergeCell ref="BR212:BW212"/>
    <mergeCell ref="BX212:BZ212"/>
    <mergeCell ref="CA212:CD212"/>
    <mergeCell ref="A213:L213"/>
    <mergeCell ref="M213:P213"/>
    <mergeCell ref="Q213:U213"/>
    <mergeCell ref="V213:Z213"/>
    <mergeCell ref="AA213:AF213"/>
    <mergeCell ref="AG213:AJ213"/>
    <mergeCell ref="AK213:AQ213"/>
    <mergeCell ref="AR213:AW213"/>
    <mergeCell ref="AX213:AZ213"/>
    <mergeCell ref="BK213:BM213"/>
    <mergeCell ref="BN213:BQ213"/>
    <mergeCell ref="BR213:BW213"/>
    <mergeCell ref="BX213:BZ213"/>
    <mergeCell ref="CA213:CD213"/>
    <mergeCell ref="A214:L214"/>
    <mergeCell ref="M214:P214"/>
    <mergeCell ref="Q214:U214"/>
    <mergeCell ref="V214:Z214"/>
    <mergeCell ref="AA214:AF214"/>
    <mergeCell ref="AG214:AJ214"/>
    <mergeCell ref="AK214:AQ214"/>
    <mergeCell ref="AR214:AW214"/>
    <mergeCell ref="AX214:AZ214"/>
    <mergeCell ref="BA214:BD214"/>
    <mergeCell ref="BE214:BJ214"/>
    <mergeCell ref="BK214:BM214"/>
    <mergeCell ref="BN214:BQ214"/>
    <mergeCell ref="BR214:BW214"/>
    <mergeCell ref="BX214:BZ214"/>
    <mergeCell ref="CA214:CD214"/>
    <mergeCell ref="A215:L215"/>
    <mergeCell ref="M215:P215"/>
    <mergeCell ref="Q215:U215"/>
    <mergeCell ref="V215:Z215"/>
    <mergeCell ref="AA215:AF215"/>
    <mergeCell ref="AG215:AJ215"/>
    <mergeCell ref="AK215:AQ215"/>
    <mergeCell ref="AR215:AW215"/>
    <mergeCell ref="AX215:AZ215"/>
    <mergeCell ref="BA215:BD215"/>
    <mergeCell ref="BE215:BJ215"/>
    <mergeCell ref="BK215:BM215"/>
    <mergeCell ref="BN215:BQ215"/>
    <mergeCell ref="BR215:BW215"/>
    <mergeCell ref="BX215:BZ215"/>
    <mergeCell ref="CA215:CD215"/>
    <mergeCell ref="A216:L216"/>
    <mergeCell ref="M216:P216"/>
    <mergeCell ref="Q216:U216"/>
    <mergeCell ref="V216:Z216"/>
    <mergeCell ref="AA216:AF216"/>
    <mergeCell ref="AG216:AJ216"/>
    <mergeCell ref="AK216:AQ216"/>
    <mergeCell ref="AR216:AW216"/>
    <mergeCell ref="AX216:AZ216"/>
    <mergeCell ref="BA216:BD216"/>
    <mergeCell ref="BE216:BJ216"/>
    <mergeCell ref="BK216:BM216"/>
    <mergeCell ref="BN216:BQ216"/>
    <mergeCell ref="BR216:BW216"/>
    <mergeCell ref="BX216:BZ216"/>
    <mergeCell ref="CA216:CD216"/>
    <mergeCell ref="A217:L217"/>
    <mergeCell ref="M217:P217"/>
    <mergeCell ref="Q217:U217"/>
    <mergeCell ref="V217:Z217"/>
    <mergeCell ref="AA217:AF217"/>
    <mergeCell ref="AG217:AJ217"/>
    <mergeCell ref="AK217:AQ217"/>
    <mergeCell ref="AR217:AW217"/>
    <mergeCell ref="AX217:AZ217"/>
    <mergeCell ref="BA217:BD217"/>
    <mergeCell ref="BE217:BJ217"/>
    <mergeCell ref="BK217:BM217"/>
    <mergeCell ref="BN217:BQ217"/>
    <mergeCell ref="BR217:BW217"/>
    <mergeCell ref="BX217:BZ217"/>
    <mergeCell ref="CA217:CD217"/>
    <mergeCell ref="A218:L218"/>
    <mergeCell ref="M218:P218"/>
    <mergeCell ref="Q218:U218"/>
    <mergeCell ref="V218:Z218"/>
    <mergeCell ref="AA218:AF218"/>
    <mergeCell ref="AG218:AJ218"/>
    <mergeCell ref="AK218:AQ218"/>
    <mergeCell ref="AR218:AW218"/>
    <mergeCell ref="AX218:AZ218"/>
    <mergeCell ref="BA218:BD218"/>
    <mergeCell ref="BE218:BJ218"/>
    <mergeCell ref="BK218:BM218"/>
    <mergeCell ref="BN218:BQ218"/>
    <mergeCell ref="BR218:BW218"/>
    <mergeCell ref="BX218:BZ218"/>
    <mergeCell ref="CA218:CD218"/>
    <mergeCell ref="A219:L219"/>
    <mergeCell ref="M219:P219"/>
    <mergeCell ref="Q219:U219"/>
    <mergeCell ref="V219:Z219"/>
    <mergeCell ref="AA219:AF219"/>
    <mergeCell ref="AG219:AJ219"/>
    <mergeCell ref="AK219:AQ219"/>
    <mergeCell ref="AR219:AW219"/>
    <mergeCell ref="AX219:AZ219"/>
    <mergeCell ref="BA219:BD219"/>
    <mergeCell ref="BE219:BJ219"/>
    <mergeCell ref="BK219:BM219"/>
    <mergeCell ref="BN219:BQ219"/>
    <mergeCell ref="BR219:BW219"/>
    <mergeCell ref="BX219:BZ219"/>
    <mergeCell ref="CA219:CD219"/>
    <mergeCell ref="A221:M222"/>
    <mergeCell ref="N221:CD221"/>
    <mergeCell ref="N222:AF222"/>
    <mergeCell ref="AH222:AS222"/>
    <mergeCell ref="AU222:BM222"/>
    <mergeCell ref="A223:M223"/>
    <mergeCell ref="N223:AF223"/>
    <mergeCell ref="AH223:AS223"/>
    <mergeCell ref="AU223:BM223"/>
    <mergeCell ref="A225:M225"/>
    <mergeCell ref="N225:AF225"/>
    <mergeCell ref="AH225:AZ225"/>
    <mergeCell ref="BB225:BQ225"/>
    <mergeCell ref="A226:M226"/>
    <mergeCell ref="N226:AF226"/>
    <mergeCell ref="AH226:AZ226"/>
    <mergeCell ref="BB226:BQ226"/>
    <mergeCell ref="B227:C227"/>
    <mergeCell ref="E227:L227"/>
    <mergeCell ref="M227:N227"/>
    <mergeCell ref="O227:P227"/>
    <mergeCell ref="Q227:CD227"/>
  </mergeCells>
  <printOptions/>
  <pageMargins left="0.5118110236220472" right="0.11811023622047245" top="0" bottom="0" header="0.31496062992125984" footer="0.31496062992125984"/>
  <pageSetup fitToHeight="6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>Подготовлено на базе материалов БСС  «Система Главбух»</dc:description>
  <cp:lastModifiedBy>RePack by Diakov</cp:lastModifiedBy>
  <cp:lastPrinted>2022-01-10T01:36:18Z</cp:lastPrinted>
  <dcterms:created xsi:type="dcterms:W3CDTF">2010-10-04T13:09:31Z</dcterms:created>
  <dcterms:modified xsi:type="dcterms:W3CDTF">2022-01-25T04:08:58Z</dcterms:modified>
  <cp:category/>
  <cp:version/>
  <cp:contentType/>
  <cp:contentStatus/>
</cp:coreProperties>
</file>